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홈페이지 공표요청(엑셀)\"/>
    </mc:Choice>
  </mc:AlternateContent>
  <xr:revisionPtr revIDLastSave="0" documentId="13_ncr:1_{EE9668C9-ED0B-4503-BB0D-2F698B0B5835}" xr6:coauthVersionLast="36" xr6:coauthVersionMax="36" xr10:uidLastSave="{00000000-0000-0000-0000-000000000000}"/>
  <bookViews>
    <workbookView xWindow="0" yWindow="0" windowWidth="13965" windowHeight="11580" tabRatio="787" firstSheet="1" activeTab="1" xr2:uid="{00000000-000D-0000-FFFF-FFFF00000000}"/>
  </bookViews>
  <sheets>
    <sheet name="------" sheetId="1" state="hidden" r:id="rId1"/>
    <sheet name="목록" sheetId="2" r:id="rId2"/>
    <sheet name="1. 자동차등록" sheetId="3" r:id="rId3"/>
    <sheet name="2. 영업용자동차업종별수송" sheetId="4" r:id="rId4"/>
    <sheet name="3.철도수송" sheetId="5" r:id="rId5"/>
    <sheet name="4.관광사업체등록" sheetId="6" r:id="rId6"/>
    <sheet name="8.관광객수" sheetId="7" state="hidden" r:id="rId7"/>
    <sheet name="5.주요관광지방문객수" sheetId="8" r:id="rId8"/>
  </sheets>
  <definedNames>
    <definedName name="_xlnm._FilterDatabase" hidden="1">#REF!</definedName>
    <definedName name="_xlnm.Print_Area" localSheetId="3">'2. 영업용자동차업종별수송'!$A$1:$I$28</definedName>
    <definedName name="_xlnm.Print_Area" localSheetId="4">'3.철도수송'!$A$1:$G$31</definedName>
    <definedName name="_xlnm.Print_Area" localSheetId="5">'4.관광사업체등록'!$A$1:$AI$31</definedName>
    <definedName name="_xlnm.Print_Area" localSheetId="1">목록!$A$1:$H$15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P17" i="6" l="1"/>
  <c r="D29" i="5"/>
  <c r="D28" i="5"/>
  <c r="D27" i="5"/>
  <c r="D26" i="5"/>
  <c r="D25" i="5"/>
  <c r="D24" i="5"/>
  <c r="D23" i="5"/>
  <c r="D22" i="5"/>
  <c r="D21" i="5"/>
  <c r="D20" i="5"/>
  <c r="D19" i="5"/>
  <c r="D18" i="5"/>
  <c r="D16" i="5"/>
  <c r="W30" i="3"/>
  <c r="S30" i="3"/>
  <c r="O30" i="3"/>
  <c r="J30" i="3"/>
  <c r="F30" i="3"/>
  <c r="B30" i="3"/>
  <c r="W29" i="3"/>
  <c r="S29" i="3"/>
  <c r="O29" i="3"/>
  <c r="J29" i="3"/>
  <c r="F29" i="3"/>
  <c r="B29" i="3"/>
  <c r="W28" i="3"/>
  <c r="S28" i="3"/>
  <c r="O28" i="3"/>
  <c r="J28" i="3"/>
  <c r="F28" i="3"/>
  <c r="B28" i="3"/>
  <c r="W27" i="3"/>
  <c r="S27" i="3"/>
  <c r="O27" i="3"/>
  <c r="J27" i="3"/>
  <c r="F27" i="3"/>
  <c r="B27" i="3"/>
  <c r="W26" i="3"/>
  <c r="S26" i="3"/>
  <c r="O26" i="3"/>
  <c r="J26" i="3"/>
  <c r="F26" i="3"/>
  <c r="B26" i="3"/>
  <c r="W25" i="3"/>
  <c r="S25" i="3"/>
  <c r="O25" i="3"/>
  <c r="J25" i="3"/>
  <c r="F25" i="3"/>
  <c r="B25" i="3"/>
  <c r="W24" i="3"/>
  <c r="S24" i="3"/>
  <c r="O24" i="3"/>
  <c r="J24" i="3"/>
  <c r="F24" i="3"/>
  <c r="B24" i="3"/>
  <c r="W23" i="3"/>
  <c r="S23" i="3"/>
  <c r="O23" i="3"/>
  <c r="J23" i="3"/>
  <c r="F23" i="3"/>
  <c r="B23" i="3"/>
  <c r="W22" i="3"/>
  <c r="S22" i="3"/>
  <c r="O22" i="3"/>
  <c r="J22" i="3"/>
  <c r="F22" i="3"/>
  <c r="B22" i="3"/>
  <c r="W21" i="3"/>
  <c r="S21" i="3"/>
  <c r="O21" i="3"/>
  <c r="J21" i="3"/>
  <c r="F21" i="3"/>
  <c r="B21" i="3"/>
  <c r="W20" i="3"/>
  <c r="S20" i="3"/>
  <c r="O20" i="3"/>
  <c r="J20" i="3"/>
  <c r="F20" i="3"/>
  <c r="B20" i="3"/>
  <c r="W19" i="3"/>
  <c r="S19" i="3"/>
  <c r="O19" i="3"/>
  <c r="J19" i="3"/>
  <c r="F19" i="3"/>
  <c r="B19" i="3"/>
</calcChain>
</file>

<file path=xl/sharedStrings.xml><?xml version="1.0" encoding="utf-8"?>
<sst xmlns="http://schemas.openxmlformats.org/spreadsheetml/2006/main" count="436" uniqueCount="249">
  <si>
    <r>
      <t>연</t>
    </r>
    <r>
      <rPr>
        <sz val="11"/>
        <color rgb="FF000000"/>
        <rFont val="Times New Roman"/>
        <family val="1"/>
      </rPr>
      <t xml:space="preserve">    </t>
    </r>
    <r>
      <rPr>
        <sz val="11"/>
        <color rgb="FF000000"/>
        <rFont val="바탕"/>
        <family val="1"/>
        <charset val="129"/>
      </rPr>
      <t>별
월</t>
    </r>
    <r>
      <rPr>
        <sz val="11"/>
        <color rgb="FF000000"/>
        <rFont val="Times New Roman"/>
        <family val="1"/>
      </rPr>
      <t xml:space="preserve">    </t>
    </r>
    <r>
      <rPr>
        <sz val="11"/>
        <color rgb="FF000000"/>
        <rFont val="바탕"/>
        <family val="1"/>
        <charset val="129"/>
      </rPr>
      <t>별</t>
    </r>
  </si>
  <si>
    <t>Unit : person, ton, 1000 won</t>
  </si>
  <si>
    <t>Amusement Restaurants for Tourists</t>
  </si>
  <si>
    <t xml:space="preserve">관  광  객        Tourists            </t>
  </si>
  <si>
    <r>
      <t>관</t>
    </r>
    <r>
      <rPr>
        <sz val="11"/>
        <color rgb="FF000000"/>
        <rFont val="Times New Roman"/>
        <family val="1"/>
      </rPr>
      <t xml:space="preserve">  </t>
    </r>
    <r>
      <rPr>
        <sz val="11"/>
        <color rgb="FF000000"/>
        <rFont val="바탕"/>
        <family val="1"/>
        <charset val="129"/>
      </rPr>
      <t>광</t>
    </r>
    <r>
      <rPr>
        <sz val="11"/>
        <color rgb="FF000000"/>
        <rFont val="Times New Roman"/>
        <family val="1"/>
      </rPr>
      <t xml:space="preserve">  </t>
    </r>
    <r>
      <rPr>
        <sz val="11"/>
        <color rgb="FF000000"/>
        <rFont val="바탕"/>
        <family val="1"/>
        <charset val="129"/>
      </rPr>
      <t>객</t>
    </r>
    <r>
      <rPr>
        <sz val="11"/>
        <color rgb="FF000000"/>
        <rFont val="Times New Roman"/>
        <family val="1"/>
      </rPr>
      <t xml:space="preserve">        Tourists            </t>
    </r>
  </si>
  <si>
    <t>Tourist  entertainment  facilities</t>
  </si>
  <si>
    <t>계    Total</t>
  </si>
  <si>
    <r>
      <t>교통·관광</t>
    </r>
    <r>
      <rPr>
        <sz val="10"/>
        <color rgb="FF000000"/>
        <rFont val="Arial Narrow"/>
        <family val="2"/>
      </rPr>
      <t xml:space="preserve"> </t>
    </r>
    <r>
      <rPr>
        <sz val="10"/>
        <color rgb="FF000000"/>
        <rFont val="돋움"/>
        <family val="3"/>
        <charset val="129"/>
      </rPr>
      <t>및</t>
    </r>
    <r>
      <rPr>
        <sz val="10"/>
        <color rgb="FF000000"/>
        <rFont val="Arial Narrow"/>
        <family val="2"/>
      </rPr>
      <t xml:space="preserve"> </t>
    </r>
    <r>
      <rPr>
        <sz val="10"/>
        <color rgb="FF000000"/>
        <rFont val="돋움"/>
        <family val="3"/>
        <charset val="129"/>
      </rPr>
      <t>정보통신</t>
    </r>
    <r>
      <rPr>
        <sz val="10"/>
        <color rgb="FF000000"/>
        <rFont val="Arial Narrow"/>
        <family val="2"/>
      </rPr>
      <t xml:space="preserve"> 000</t>
    </r>
  </si>
  <si>
    <t>Tourism Photography</t>
  </si>
  <si>
    <t>주 : 1) 이륜자동차 미포함</t>
  </si>
  <si>
    <t>2. 영업용 자동차 업종별 수송</t>
  </si>
  <si>
    <t>Number of Tourists</t>
  </si>
  <si>
    <t>Resort complexes</t>
  </si>
  <si>
    <t>일반  General cargo</t>
  </si>
  <si>
    <t>Tourist
Restaurants</t>
  </si>
  <si>
    <t>2. 영업용 자동차  업종별 수송</t>
  </si>
  <si>
    <t>4. 관 광 사 업 체  등 록</t>
  </si>
  <si>
    <t>관 광 객  이 용 시 설 업</t>
  </si>
  <si>
    <t>여  객    Passenger</t>
  </si>
  <si>
    <t>교통·관광 및 정보통신 / 000</t>
  </si>
  <si>
    <t>화    물    Freight</t>
  </si>
  <si>
    <t>Volum of
traffic</t>
  </si>
  <si>
    <t>Transportation, Tourism and Information Telecommunications</t>
  </si>
  <si>
    <t>Number of Visitors to Major Attractions</t>
  </si>
  <si>
    <t>Unit : freight/ton,  passenger/person</t>
  </si>
  <si>
    <t>관  광  숙  박  업 Tourist  accommodations</t>
  </si>
  <si>
    <t>Guesthouses/B&amp;Bs for Foreign Tourists</t>
  </si>
  <si>
    <t>국제회의업
Organizing International Meeting</t>
  </si>
  <si>
    <t>오곡면</t>
  </si>
  <si>
    <t>고달면</t>
  </si>
  <si>
    <t>석곡면</t>
  </si>
  <si>
    <t>죽곡면</t>
  </si>
  <si>
    <t>곡성읍</t>
  </si>
  <si>
    <t>삼기면</t>
  </si>
  <si>
    <t>옥과면</t>
  </si>
  <si>
    <t>겸면</t>
  </si>
  <si>
    <t>오산면</t>
  </si>
  <si>
    <t>입면</t>
  </si>
  <si>
    <r>
      <t xml:space="preserve">8. </t>
    </r>
    <r>
      <rPr>
        <b/>
        <sz val="20"/>
        <color rgb="FF000000"/>
        <rFont val="바탕"/>
        <family val="1"/>
        <charset val="129"/>
      </rPr>
      <t>관</t>
    </r>
    <r>
      <rPr>
        <b/>
        <sz val="20"/>
        <color rgb="FF000000"/>
        <rFont val="Times New Roman"/>
        <family val="1"/>
      </rPr>
      <t xml:space="preserve"> </t>
    </r>
    <r>
      <rPr>
        <b/>
        <sz val="20"/>
        <color rgb="FF000000"/>
        <rFont val="바탕"/>
        <family val="1"/>
        <charset val="129"/>
      </rPr>
      <t>광</t>
    </r>
    <r>
      <rPr>
        <b/>
        <sz val="20"/>
        <color rgb="FF000000"/>
        <rFont val="Times New Roman"/>
        <family val="1"/>
      </rPr>
      <t xml:space="preserve"> </t>
    </r>
    <r>
      <rPr>
        <b/>
        <sz val="20"/>
        <color rgb="FF000000"/>
        <rFont val="바탕"/>
        <family val="1"/>
        <charset val="129"/>
      </rPr>
      <t>객</t>
    </r>
    <r>
      <rPr>
        <b/>
        <sz val="20"/>
        <color rgb="FF000000"/>
        <rFont val="Times New Roman"/>
        <family val="1"/>
      </rPr>
      <t xml:space="preserve"> </t>
    </r>
    <r>
      <rPr>
        <b/>
        <sz val="20"/>
        <color rgb="FF000000"/>
        <rFont val="바탕"/>
        <family val="1"/>
        <charset val="129"/>
      </rPr>
      <t>수</t>
    </r>
  </si>
  <si>
    <r>
      <t>자료</t>
    </r>
    <r>
      <rPr>
        <sz val="9"/>
        <color rgb="FF000000"/>
        <rFont val="Times New Roman"/>
        <family val="1"/>
      </rPr>
      <t xml:space="preserve"> : </t>
    </r>
    <r>
      <rPr>
        <sz val="9"/>
        <color rgb="FF000000"/>
        <rFont val="바탕"/>
        <family val="1"/>
        <charset val="129"/>
      </rPr>
      <t>관광과</t>
    </r>
  </si>
  <si>
    <r>
      <t xml:space="preserve"> </t>
    </r>
    <r>
      <rPr>
        <sz val="9"/>
        <color rgb="FF000000"/>
        <rFont val="바탕"/>
        <family val="1"/>
        <charset val="129"/>
      </rPr>
      <t>주</t>
    </r>
    <r>
      <rPr>
        <sz val="9"/>
        <color rgb="FF000000"/>
        <rFont val="Times New Roman"/>
        <family val="1"/>
      </rPr>
      <t xml:space="preserve"> : </t>
    </r>
    <r>
      <rPr>
        <sz val="9"/>
        <color rgb="FF000000"/>
        <rFont val="바탕"/>
        <family val="1"/>
        <charset val="129"/>
      </rPr>
      <t>주요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관광지만을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대상으로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방문객수를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중복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집계하였기에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실제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방문객수와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차이가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있을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수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있음</t>
    </r>
  </si>
  <si>
    <t xml:space="preserve">     (섬진강기차마을, 압록유원지, 태안사, 도림사, 성륜사, 섬진강문화학교, 뚝방마켓 등)</t>
  </si>
  <si>
    <t xml:space="preserve"> 주 : 주요 관광지만을 대상으로 방문객수를 중복 집계하였기에 실제 방문객수와 차이가 있을 수 있음</t>
  </si>
  <si>
    <t>Year
Month</t>
  </si>
  <si>
    <t>자료 : 민원실</t>
  </si>
  <si>
    <t>Campgrounds</t>
  </si>
  <si>
    <t>Unit : each</t>
  </si>
  <si>
    <t>Facilities</t>
  </si>
  <si>
    <t>휴양콘도미니엄업</t>
  </si>
  <si>
    <t xml:space="preserve">Special </t>
  </si>
  <si>
    <t>Condominium</t>
  </si>
  <si>
    <t>외국인관광도시민박업</t>
  </si>
  <si>
    <t>자료 : 관광과</t>
  </si>
  <si>
    <t>Experience</t>
  </si>
  <si>
    <t>services</t>
  </si>
  <si>
    <t>Domestic</t>
  </si>
  <si>
    <t>Tour Buses</t>
  </si>
  <si>
    <t>이 륜 자 동 차</t>
  </si>
  <si>
    <t xml:space="preserve">        </t>
  </si>
  <si>
    <t>관광지원
서비스업</t>
  </si>
  <si>
    <t>recreation</t>
  </si>
  <si>
    <t>Foreigners</t>
  </si>
  <si>
    <t>tourists</t>
  </si>
  <si>
    <t>Arriving</t>
  </si>
  <si>
    <t>On-boarding</t>
  </si>
  <si>
    <t>Planning</t>
  </si>
  <si>
    <t>Overseas</t>
  </si>
  <si>
    <t>연  별
월  별</t>
  </si>
  <si>
    <t>Revenues</t>
  </si>
  <si>
    <t>연      별</t>
  </si>
  <si>
    <t xml:space="preserve">여    객    Passenger </t>
  </si>
  <si>
    <t>Railway Transportation</t>
  </si>
  <si>
    <t>Entertainment Theater</t>
  </si>
  <si>
    <t>Amusement Restaurants</t>
  </si>
  <si>
    <t>시내버스  Inter-city buses</t>
  </si>
  <si>
    <t>전  세    Chatered car</t>
  </si>
  <si>
    <t>개인화물  Personal cargo</t>
  </si>
  <si>
    <t>Number of
passengers</t>
  </si>
  <si>
    <t>시외버스  Intra-city  buses</t>
  </si>
  <si>
    <t xml:space="preserve"> Number of Visitors to Major Attractions</t>
  </si>
  <si>
    <t>관광사진업</t>
  </si>
  <si>
    <t>종합휴양업</t>
  </si>
  <si>
    <t>국내외여행업</t>
  </si>
  <si>
    <t>가족호텔업</t>
  </si>
  <si>
    <t>관광편의시설업</t>
  </si>
  <si>
    <t>일반유원</t>
  </si>
  <si>
    <t>종합유원</t>
  </si>
  <si>
    <t>읍 면 별</t>
  </si>
  <si>
    <t>일  반</t>
  </si>
  <si>
    <t>음식점업</t>
  </si>
  <si>
    <t>집계관광지수</t>
  </si>
  <si>
    <t>기타호텔엄</t>
  </si>
  <si>
    <t>전문휴양업</t>
  </si>
  <si>
    <t>단위 : 개소</t>
  </si>
  <si>
    <t>야영장업</t>
  </si>
  <si>
    <t>관광유람선업</t>
  </si>
  <si>
    <t>General</t>
  </si>
  <si>
    <t>Casino</t>
  </si>
  <si>
    <t>House</t>
  </si>
  <si>
    <t>기타유원</t>
  </si>
  <si>
    <t>한옥체험업</t>
  </si>
  <si>
    <t>국  내</t>
  </si>
  <si>
    <t>국  외</t>
  </si>
  <si>
    <t>관광유흥</t>
  </si>
  <si>
    <t>Number</t>
  </si>
  <si>
    <t>Nov.</t>
  </si>
  <si>
    <t>관광궤도업</t>
  </si>
  <si>
    <t>관광공연장업</t>
  </si>
  <si>
    <t>외국인전용</t>
  </si>
  <si>
    <t>Jul.</t>
  </si>
  <si>
    <t>May.</t>
  </si>
  <si>
    <t>카지노업</t>
  </si>
  <si>
    <t>Oct.</t>
  </si>
  <si>
    <t>관광식당업</t>
  </si>
  <si>
    <t>Feb.</t>
  </si>
  <si>
    <t>Rooms</t>
  </si>
  <si>
    <t>Aug.</t>
  </si>
  <si>
    <t>관광호텔업</t>
  </si>
  <si>
    <t>Buses</t>
  </si>
  <si>
    <t>Dec.</t>
  </si>
  <si>
    <t>Total</t>
  </si>
  <si>
    <t>Jan.</t>
  </si>
  <si>
    <t>Loafway</t>
  </si>
  <si>
    <t>관광순환</t>
  </si>
  <si>
    <t>Sept.</t>
  </si>
  <si>
    <t>유흥음식점업</t>
  </si>
  <si>
    <t>연   별</t>
  </si>
  <si>
    <t>Govern-</t>
  </si>
  <si>
    <t>연  별</t>
  </si>
  <si>
    <t>관광극장</t>
  </si>
  <si>
    <t>승  용  차</t>
  </si>
  <si>
    <t>특  수  차</t>
  </si>
  <si>
    <t>Mar.</t>
  </si>
  <si>
    <t>단위 : 대</t>
  </si>
  <si>
    <t>화  물  차</t>
  </si>
  <si>
    <t>Jun.</t>
  </si>
  <si>
    <t>관광펜션업</t>
  </si>
  <si>
    <t>수송인원</t>
  </si>
  <si>
    <t xml:space="preserve"> ment</t>
  </si>
  <si>
    <t>Private</t>
  </si>
  <si>
    <t>Apr.</t>
  </si>
  <si>
    <t>Foreign</t>
  </si>
  <si>
    <t>등록대수</t>
  </si>
  <si>
    <t>단위 : 명</t>
  </si>
  <si>
    <t>목사동면</t>
  </si>
  <si>
    <t>Off-boarding</t>
  </si>
  <si>
    <t>택  시    Taxi</t>
  </si>
  <si>
    <t>계       Total</t>
  </si>
  <si>
    <t>1. 자 동 차 등 록</t>
  </si>
  <si>
    <t>Tourist cruises</t>
  </si>
  <si>
    <t>단위 : 화물/톤, 여객/명</t>
  </si>
  <si>
    <t>1. 자 동 차  등 록</t>
  </si>
  <si>
    <t>Motor  cycle</t>
  </si>
  <si>
    <t>화  물    Freight</t>
  </si>
  <si>
    <t>Business for</t>
  </si>
  <si>
    <t>단위 : 명, 톤, 천원</t>
  </si>
  <si>
    <t>Special  cars</t>
  </si>
  <si>
    <t>Other Hotels</t>
  </si>
  <si>
    <t>Number of
cars</t>
  </si>
  <si>
    <t>Passenger  cars</t>
  </si>
  <si>
    <t>3. 철  도  수  송</t>
  </si>
  <si>
    <t>자료 : 코레일 광주전남본부</t>
  </si>
  <si>
    <t>000 / 곡성통계연보</t>
  </si>
  <si>
    <t>5. 주요 관광지 방문객 수</t>
  </si>
  <si>
    <t>연    별
월    별</t>
  </si>
  <si>
    <t>Tourist
Pension</t>
  </si>
  <si>
    <t>Tourist  hotel</t>
  </si>
  <si>
    <t>Unit : person</t>
  </si>
  <si>
    <t>Unit : number</t>
  </si>
  <si>
    <t>Family  hotel</t>
  </si>
  <si>
    <t>호  텔  업 Hotel</t>
  </si>
  <si>
    <t>Korean-style</t>
  </si>
  <si>
    <t>Exclusive to</t>
  </si>
  <si>
    <r>
      <t>단위</t>
    </r>
    <r>
      <rPr>
        <sz val="9"/>
        <color rgb="FF000000"/>
        <rFont val="Times New Roman"/>
        <family val="1"/>
      </rPr>
      <t xml:space="preserve"> : </t>
    </r>
    <r>
      <rPr>
        <sz val="9"/>
        <color rgb="FF000000"/>
        <rFont val="바탕"/>
        <family val="1"/>
        <charset val="129"/>
      </rPr>
      <t>명</t>
    </r>
  </si>
  <si>
    <r>
      <t xml:space="preserve">10 </t>
    </r>
    <r>
      <rPr>
        <sz val="11"/>
        <color rgb="FF000000"/>
        <rFont val="바탕"/>
        <family val="1"/>
        <charset val="129"/>
      </rPr>
      <t>월</t>
    </r>
  </si>
  <si>
    <r>
      <t xml:space="preserve">12 </t>
    </r>
    <r>
      <rPr>
        <sz val="11"/>
        <color rgb="FF000000"/>
        <rFont val="바탕"/>
        <family val="1"/>
        <charset val="129"/>
      </rPr>
      <t>월</t>
    </r>
  </si>
  <si>
    <r>
      <t xml:space="preserve">11 </t>
    </r>
    <r>
      <rPr>
        <sz val="11"/>
        <color rgb="FF000000"/>
        <rFont val="바탕"/>
        <family val="1"/>
        <charset val="129"/>
      </rPr>
      <t>월</t>
    </r>
  </si>
  <si>
    <t>9  월</t>
  </si>
  <si>
    <t>11 월</t>
  </si>
  <si>
    <t>cial</t>
  </si>
  <si>
    <t>수 송 량</t>
  </si>
  <si>
    <t>발송톤수</t>
  </si>
  <si>
    <t>2  월</t>
  </si>
  <si>
    <t>1  월</t>
  </si>
  <si>
    <t>Sending</t>
  </si>
  <si>
    <t>Trucks</t>
  </si>
  <si>
    <t>4  월</t>
  </si>
  <si>
    <t>승차인원</t>
  </si>
  <si>
    <t>7  월</t>
  </si>
  <si>
    <t>6  월</t>
  </si>
  <si>
    <t>도착톤수</t>
  </si>
  <si>
    <t>8  월</t>
  </si>
  <si>
    <t>3  월</t>
  </si>
  <si>
    <t>12 월</t>
  </si>
  <si>
    <t>10 월</t>
  </si>
  <si>
    <t>강차인원</t>
  </si>
  <si>
    <t>Commer-</t>
  </si>
  <si>
    <t>화물수입</t>
  </si>
  <si>
    <t>월   별</t>
  </si>
  <si>
    <t>승  합  차</t>
  </si>
  <si>
    <t>5  월</t>
  </si>
  <si>
    <t>여객수입</t>
  </si>
  <si>
    <r>
      <t>합  계</t>
    </r>
    <r>
      <rPr>
        <vertAlign val="superscript"/>
        <sz val="11"/>
        <color rgb="FF000000"/>
        <rFont val="나눔스퀘어라운드 Regular"/>
        <family val="3"/>
        <charset val="129"/>
      </rPr>
      <t>1)</t>
    </r>
  </si>
  <si>
    <t>Traffic of Commercial Motor Vehicles by Mode</t>
  </si>
  <si>
    <t>Registration of Tourist Service Establishments</t>
  </si>
  <si>
    <t>유원시설업
Recreational Facilities</t>
  </si>
  <si>
    <t>Tourist convenience facilities</t>
  </si>
  <si>
    <t>Other
Recreational
Facilities</t>
  </si>
  <si>
    <t>General
Recreational
Facilities</t>
  </si>
  <si>
    <t>Recreational
Complex
Facilities</t>
  </si>
  <si>
    <t>객실수</t>
  </si>
  <si>
    <t>4 월</t>
  </si>
  <si>
    <t>호텔수</t>
  </si>
  <si>
    <t>1 월</t>
  </si>
  <si>
    <t>외국인</t>
  </si>
  <si>
    <t>자가용</t>
  </si>
  <si>
    <t>시설업</t>
  </si>
  <si>
    <t>영업용</t>
  </si>
  <si>
    <t>5 월</t>
  </si>
  <si>
    <t>2 월</t>
  </si>
  <si>
    <t>유흥업</t>
  </si>
  <si>
    <t>9 월</t>
  </si>
  <si>
    <t>버스업</t>
  </si>
  <si>
    <t>6 월</t>
  </si>
  <si>
    <t>3 월</t>
  </si>
  <si>
    <t>…</t>
  </si>
  <si>
    <t>-</t>
  </si>
  <si>
    <t>내국인</t>
  </si>
  <si>
    <t>계</t>
  </si>
  <si>
    <t>7 월</t>
  </si>
  <si>
    <t>관 용</t>
  </si>
  <si>
    <t>8 월</t>
  </si>
  <si>
    <t>기획업</t>
  </si>
  <si>
    <r>
      <t xml:space="preserve">2 </t>
    </r>
    <r>
      <rPr>
        <sz val="11"/>
        <color rgb="FF000000"/>
        <rFont val="바탕"/>
        <family val="1"/>
        <charset val="129"/>
      </rPr>
      <t>월</t>
    </r>
  </si>
  <si>
    <r>
      <t xml:space="preserve">4 </t>
    </r>
    <r>
      <rPr>
        <sz val="11"/>
        <color rgb="FF000000"/>
        <rFont val="바탕"/>
        <family val="1"/>
        <charset val="129"/>
      </rPr>
      <t>월</t>
    </r>
  </si>
  <si>
    <r>
      <t xml:space="preserve">5 </t>
    </r>
    <r>
      <rPr>
        <sz val="11"/>
        <color rgb="FF000000"/>
        <rFont val="바탕"/>
        <family val="1"/>
        <charset val="129"/>
      </rPr>
      <t>월</t>
    </r>
  </si>
  <si>
    <r>
      <t xml:space="preserve">1 </t>
    </r>
    <r>
      <rPr>
        <sz val="11"/>
        <color rgb="FF000000"/>
        <rFont val="바탕"/>
        <family val="1"/>
        <charset val="129"/>
      </rPr>
      <t>월</t>
    </r>
  </si>
  <si>
    <r>
      <t xml:space="preserve">3 </t>
    </r>
    <r>
      <rPr>
        <sz val="11"/>
        <color rgb="FF000000"/>
        <rFont val="바탕"/>
        <family val="1"/>
        <charset val="129"/>
      </rPr>
      <t>월</t>
    </r>
  </si>
  <si>
    <r>
      <t xml:space="preserve">8 </t>
    </r>
    <r>
      <rPr>
        <sz val="11"/>
        <color rgb="FF000000"/>
        <rFont val="바탕"/>
        <family val="1"/>
        <charset val="129"/>
      </rPr>
      <t>월</t>
    </r>
  </si>
  <si>
    <r>
      <t xml:space="preserve">6 </t>
    </r>
    <r>
      <rPr>
        <sz val="11"/>
        <color rgb="FF000000"/>
        <rFont val="바탕"/>
        <family val="1"/>
        <charset val="129"/>
      </rPr>
      <t>월</t>
    </r>
  </si>
  <si>
    <r>
      <t xml:space="preserve">9 </t>
    </r>
    <r>
      <rPr>
        <sz val="11"/>
        <color rgb="FF000000"/>
        <rFont val="바탕"/>
        <family val="1"/>
        <charset val="129"/>
      </rPr>
      <t>월</t>
    </r>
  </si>
  <si>
    <r>
      <t xml:space="preserve">7 </t>
    </r>
    <r>
      <rPr>
        <sz val="11"/>
        <color rgb="FF000000"/>
        <rFont val="바탕"/>
        <family val="1"/>
        <charset val="129"/>
      </rPr>
      <t>월</t>
    </r>
  </si>
  <si>
    <t>Tourism Support Services</t>
  </si>
  <si>
    <t>Performing arts for tourist</t>
  </si>
  <si>
    <t>여  행  업    Travel  agencies</t>
  </si>
  <si>
    <t>Registered Motor Vehicles</t>
  </si>
  <si>
    <t>곡  성  역 gokseong Station</t>
  </si>
  <si>
    <t>Registered Motor Vehicles</t>
    <phoneticPr fontId="33" type="noConversion"/>
  </si>
  <si>
    <r>
      <t>ⅩⅠ. 교통</t>
    </r>
    <r>
      <rPr>
        <b/>
        <sz val="26"/>
        <color rgb="FF000000"/>
        <rFont val="Calibri"/>
        <family val="3"/>
      </rPr>
      <t>·</t>
    </r>
    <r>
      <rPr>
        <b/>
        <sz val="26"/>
        <color rgb="FF000000"/>
        <rFont val="나눔스퀘어라운드 Regular"/>
        <family val="3"/>
        <charset val="129"/>
      </rPr>
      <t>관광 및 정보통신</t>
    </r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</si>
</sst>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-* #,##0_-;\-* #,##0_-;_-* &quot;-&quot;_-;_-@_-"/>
    <numFmt numFmtId="176" formatCode="_ * #,##0_ ;_ * \-#,##0_ ;_ * &quot;-&quot;_ ;_ @_ "/>
    <numFmt numFmtId="177" formatCode="#,##0;[Red]#,##0"/>
    <numFmt numFmtId="178" formatCode="#,##0_ "/>
    <numFmt numFmtId="179" formatCode="#,##0;\(#,##0\)"/>
  </numFmts>
  <fonts count="36">
    <font>
      <sz val="11"/>
      <color rgb="FF000000"/>
      <name val="돋움"/>
    </font>
    <font>
      <sz val="12"/>
      <color rgb="FF000000"/>
      <name val="Times New Roman"/>
      <family val="1"/>
    </font>
    <font>
      <sz val="9"/>
      <color rgb="FF000000"/>
      <name val="굴림체"/>
      <family val="3"/>
      <charset val="129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바탕"/>
      <family val="1"/>
      <charset val="129"/>
    </font>
    <font>
      <sz val="20"/>
      <color rgb="FF000000"/>
      <name val="Times New Roman"/>
      <family val="1"/>
    </font>
    <font>
      <sz val="10"/>
      <color rgb="FF000000"/>
      <name val="돋움"/>
      <family val="3"/>
      <charset val="129"/>
    </font>
    <font>
      <sz val="10"/>
      <color rgb="FF000000"/>
      <name val="Times New Roman"/>
      <family val="1"/>
    </font>
    <font>
      <sz val="11"/>
      <color rgb="FF000000"/>
      <name val="바탕"/>
      <family val="1"/>
      <charset val="129"/>
    </font>
    <font>
      <b/>
      <sz val="12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Arial Narrow"/>
      <family val="2"/>
    </font>
    <font>
      <sz val="12"/>
      <color rgb="FF000000"/>
      <name val="나눔스퀘어라운드 Regular"/>
      <family val="3"/>
      <charset val="129"/>
    </font>
    <font>
      <b/>
      <sz val="26"/>
      <color rgb="FF000000"/>
      <name val="나눔스퀘어라운드 Regular"/>
      <family val="3"/>
      <charset val="129"/>
    </font>
    <font>
      <b/>
      <sz val="24"/>
      <color rgb="FF000000"/>
      <name val="나눔스퀘어라운드 Regular"/>
      <family val="3"/>
      <charset val="129"/>
    </font>
    <font>
      <b/>
      <sz val="14"/>
      <color rgb="FF000000"/>
      <name val="나눔스퀘어라운드 Regular"/>
      <family val="3"/>
      <charset val="129"/>
    </font>
    <font>
      <b/>
      <sz val="20"/>
      <color rgb="FF000000"/>
      <name val="나눔스퀘어라운드 Regular"/>
      <family val="3"/>
      <charset val="129"/>
    </font>
    <font>
      <sz val="14"/>
      <color rgb="FF000000"/>
      <name val="나눔스퀘어라운드 Regular"/>
      <family val="3"/>
      <charset val="129"/>
    </font>
    <font>
      <b/>
      <sz val="12"/>
      <color rgb="FF000000"/>
      <name val="나눔스퀘어라운드 Regular"/>
      <family val="3"/>
      <charset val="129"/>
    </font>
    <font>
      <sz val="10"/>
      <color rgb="FF000000"/>
      <name val="나눔스퀘어라운드 Regular"/>
      <family val="3"/>
      <charset val="129"/>
    </font>
    <font>
      <sz val="11"/>
      <color rgb="FF000000"/>
      <name val="나눔스퀘어라운드 Regular"/>
      <family val="3"/>
      <charset val="129"/>
    </font>
    <font>
      <sz val="9"/>
      <color rgb="FF000000"/>
      <name val="나눔스퀘어라운드 Regular"/>
      <family val="3"/>
      <charset val="129"/>
    </font>
    <font>
      <sz val="20"/>
      <color rgb="FF000000"/>
      <name val="나눔스퀘어라운드 Regular"/>
      <family val="3"/>
      <charset val="129"/>
    </font>
    <font>
      <b/>
      <sz val="11"/>
      <color rgb="FF000000"/>
      <name val="나눔스퀘어라운드 Regular"/>
      <family val="3"/>
      <charset val="129"/>
    </font>
    <font>
      <sz val="11"/>
      <color rgb="FFFF0000"/>
      <name val="나눔스퀘어라운드 Regular"/>
      <family val="3"/>
      <charset val="129"/>
    </font>
    <font>
      <b/>
      <sz val="11"/>
      <color rgb="FFFF0000"/>
      <name val="나눔스퀘어라운드 Regular"/>
      <family val="3"/>
      <charset val="129"/>
    </font>
    <font>
      <b/>
      <sz val="18"/>
      <color rgb="FF000000"/>
      <name val="나눔스퀘어라운드 Regular"/>
      <family val="3"/>
      <charset val="129"/>
    </font>
    <font>
      <b/>
      <sz val="20"/>
      <color rgb="FF000000"/>
      <name val="Times New Roman"/>
      <family val="1"/>
    </font>
    <font>
      <b/>
      <sz val="20"/>
      <color rgb="FF000000"/>
      <name val="바탕"/>
      <family val="1"/>
      <charset val="129"/>
    </font>
    <font>
      <vertAlign val="superscript"/>
      <sz val="11"/>
      <color rgb="FF000000"/>
      <name val="나눔스퀘어라운드 Regular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name val="나눔스퀘어라운드 Regular"/>
      <family val="3"/>
      <charset val="129"/>
    </font>
    <font>
      <b/>
      <sz val="26"/>
      <color rgb="FF000000"/>
      <name val="Calibri"/>
      <family val="3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8CB3E4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EEECE1"/>
      </right>
      <top style="thin">
        <color rgb="FFEEECE1"/>
      </top>
      <bottom style="thin">
        <color rgb="FFEEECE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/>
      <right/>
      <top/>
      <bottom style="thin">
        <color rgb="FFEEECE1"/>
      </bottom>
      <diagonal/>
    </border>
    <border>
      <left style="thin">
        <color rgb="FFEEECE1"/>
      </left>
      <right/>
      <top style="thin">
        <color rgb="FFEEECE1"/>
      </top>
      <bottom style="thin">
        <color rgb="FFEEECE1"/>
      </bottom>
      <diagonal/>
    </border>
    <border>
      <left style="thin">
        <color rgb="FFEEECE1"/>
      </left>
      <right style="thin">
        <color auto="1"/>
      </right>
      <top style="thin">
        <color rgb="FFEEECE1"/>
      </top>
      <bottom style="thin">
        <color rgb="FFEEECE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thin">
        <color auto="1"/>
      </right>
      <top/>
      <bottom style="hair">
        <color rgb="FFBFBFBF"/>
      </bottom>
      <diagonal/>
    </border>
    <border>
      <left style="thin">
        <color auto="1"/>
      </left>
      <right style="hair">
        <color rgb="FFBFBFBF"/>
      </right>
      <top style="hair">
        <color rgb="FFBFBFBF"/>
      </top>
      <bottom style="hair">
        <color rgb="FFBFBFBF"/>
      </bottom>
      <diagonal/>
    </border>
    <border>
      <left style="hair">
        <color rgb="FFBFBFBF"/>
      </left>
      <right style="hair">
        <color rgb="FFBFBFBF"/>
      </right>
      <top style="hair">
        <color rgb="FFBFBFBF"/>
      </top>
      <bottom style="hair">
        <color rgb="FFBFBFBF"/>
      </bottom>
      <diagonal/>
    </border>
    <border>
      <left style="hair">
        <color rgb="FFBFBFBF"/>
      </left>
      <right style="thin">
        <color auto="1"/>
      </right>
      <top style="hair">
        <color rgb="FFBFBFBF"/>
      </top>
      <bottom style="hair">
        <color rgb="FFBFBFBF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0">
    <xf numFmtId="0" fontId="0" fillId="0" borderId="0">
      <alignment vertical="center"/>
    </xf>
    <xf numFmtId="41" fontId="32" fillId="0" borderId="0">
      <alignment vertical="center"/>
    </xf>
    <xf numFmtId="0" fontId="1" fillId="0" borderId="0"/>
    <xf numFmtId="0" fontId="2" fillId="0" borderId="0"/>
    <xf numFmtId="0" fontId="32" fillId="0" borderId="0"/>
    <xf numFmtId="0" fontId="32" fillId="0" borderId="0"/>
    <xf numFmtId="41" fontId="32" fillId="0" borderId="0"/>
    <xf numFmtId="41" fontId="32" fillId="0" borderId="0"/>
    <xf numFmtId="0" fontId="32" fillId="0" borderId="0"/>
    <xf numFmtId="41" fontId="32" fillId="0" borderId="0"/>
  </cellStyleXfs>
  <cellXfs count="319">
    <xf numFmtId="0" fontId="0" fillId="0" borderId="0" xfId="0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vertical="center"/>
    </xf>
    <xf numFmtId="41" fontId="10" fillId="2" borderId="1" xfId="1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horizontal="right" vertical="center" wrapText="1"/>
    </xf>
    <xf numFmtId="41" fontId="3" fillId="0" borderId="0" xfId="1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2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3" fillId="3" borderId="9" xfId="0" applyNumberFormat="1" applyFont="1" applyFill="1" applyBorder="1" applyAlignment="1">
      <alignment horizontal="centerContinuous" vertical="center"/>
    </xf>
    <xf numFmtId="0" fontId="9" fillId="3" borderId="10" xfId="0" applyNumberFormat="1" applyFont="1" applyFill="1" applyBorder="1" applyAlignment="1">
      <alignment horizontal="centerContinuous" vertical="center" wrapText="1"/>
    </xf>
    <xf numFmtId="0" fontId="13" fillId="0" borderId="0" xfId="0" applyNumberFormat="1" applyFont="1" applyAlignment="1">
      <alignment horizontal="right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41" fontId="3" fillId="2" borderId="0" xfId="1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1" fontId="3" fillId="0" borderId="0" xfId="1" applyNumberFormat="1" applyFont="1" applyBorder="1" applyAlignment="1" applyProtection="1">
      <alignment vertical="center"/>
      <protection locked="0"/>
    </xf>
    <xf numFmtId="0" fontId="10" fillId="4" borderId="5" xfId="0" applyNumberFormat="1" applyFont="1" applyFill="1" applyBorder="1" applyAlignment="1">
      <alignment horizontal="center" vertical="center"/>
    </xf>
    <xf numFmtId="41" fontId="10" fillId="4" borderId="0" xfId="1" applyNumberFormat="1" applyFont="1" applyFill="1" applyBorder="1" applyAlignment="1">
      <alignment vertical="center"/>
    </xf>
    <xf numFmtId="0" fontId="10" fillId="4" borderId="0" xfId="0" applyNumberFormat="1" applyFont="1" applyFill="1" applyBorder="1" applyAlignment="1">
      <alignment horizontal="center" vertical="center"/>
    </xf>
    <xf numFmtId="0" fontId="14" fillId="0" borderId="0" xfId="2" applyNumberFormat="1" applyFont="1"/>
    <xf numFmtId="0" fontId="15" fillId="0" borderId="0" xfId="3" applyNumberFormat="1" applyFont="1" applyAlignment="1">
      <alignment vertical="center"/>
    </xf>
    <xf numFmtId="0" fontId="16" fillId="0" borderId="0" xfId="3" applyNumberFormat="1" applyFont="1" applyBorder="1"/>
    <xf numFmtId="0" fontId="14" fillId="0" borderId="0" xfId="2" applyNumberFormat="1" applyFont="1" applyAlignment="1">
      <alignment wrapText="1"/>
    </xf>
    <xf numFmtId="0" fontId="17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horizontal="left" vertical="center" indent="2"/>
    </xf>
    <xf numFmtId="0" fontId="18" fillId="0" borderId="0" xfId="0" applyNumberFormat="1" applyFont="1" applyFill="1" applyAlignment="1">
      <alignment horizontal="left" vertical="center" indent="2"/>
    </xf>
    <xf numFmtId="0" fontId="19" fillId="0" borderId="0" xfId="2" applyNumberFormat="1" applyFont="1"/>
    <xf numFmtId="0" fontId="20" fillId="0" borderId="0" xfId="0" applyNumberFormat="1" applyFont="1" applyFill="1" applyAlignment="1">
      <alignment vertical="center" shrinkToFit="1"/>
    </xf>
    <xf numFmtId="0" fontId="21" fillId="0" borderId="0" xfId="0" applyNumberFormat="1" applyFont="1" applyAlignment="1">
      <alignment horizontal="left" vertical="center"/>
    </xf>
    <xf numFmtId="0" fontId="21" fillId="0" borderId="0" xfId="0" applyNumberFormat="1" applyFont="1" applyAlignment="1">
      <alignment horizontal="right"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2" fillId="5" borderId="6" xfId="0" applyNumberFormat="1" applyFont="1" applyFill="1" applyBorder="1" applyAlignment="1">
      <alignment horizontal="center" vertical="center" shrinkToFit="1"/>
    </xf>
    <xf numFmtId="0" fontId="22" fillId="5" borderId="7" xfId="0" applyNumberFormat="1" applyFont="1" applyFill="1" applyBorder="1" applyAlignment="1">
      <alignment horizontal="center" vertical="center" shrinkToFit="1"/>
    </xf>
    <xf numFmtId="0" fontId="22" fillId="5" borderId="13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vertical="center" shrinkToFit="1"/>
    </xf>
    <xf numFmtId="0" fontId="22" fillId="0" borderId="0" xfId="0" applyNumberFormat="1" applyFont="1" applyFill="1" applyAlignment="1">
      <alignment vertical="center" shrinkToFit="1"/>
    </xf>
    <xf numFmtId="0" fontId="22" fillId="5" borderId="11" xfId="0" applyNumberFormat="1" applyFont="1" applyFill="1" applyBorder="1" applyAlignment="1">
      <alignment horizontal="center" vertical="center" shrinkToFit="1"/>
    </xf>
    <xf numFmtId="0" fontId="22" fillId="5" borderId="12" xfId="0" applyNumberFormat="1" applyFont="1" applyFill="1" applyBorder="1" applyAlignment="1">
      <alignment horizontal="center" vertical="center" shrinkToFit="1"/>
    </xf>
    <xf numFmtId="0" fontId="22" fillId="5" borderId="14" xfId="0" applyNumberFormat="1" applyFont="1" applyFill="1" applyBorder="1" applyAlignment="1">
      <alignment horizontal="center" vertical="center" shrinkToFit="1"/>
    </xf>
    <xf numFmtId="41" fontId="22" fillId="0" borderId="0" xfId="1" applyNumberFormat="1" applyFont="1" applyFill="1" applyBorder="1" applyAlignment="1" applyProtection="1">
      <alignment vertical="center" shrinkToFit="1"/>
      <protection locked="0"/>
    </xf>
    <xf numFmtId="41" fontId="22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22" fillId="0" borderId="2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vertical="center"/>
    </xf>
    <xf numFmtId="0" fontId="22" fillId="5" borderId="9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Alignment="1"/>
    <xf numFmtId="0" fontId="23" fillId="0" borderId="1" xfId="0" applyNumberFormat="1" applyFont="1" applyFill="1" applyBorder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2" fillId="5" borderId="4" xfId="0" applyNumberFormat="1" applyFont="1" applyFill="1" applyBorder="1" applyAlignment="1">
      <alignment horizontal="center" vertical="center"/>
    </xf>
    <xf numFmtId="0" fontId="22" fillId="5" borderId="12" xfId="0" applyNumberFormat="1" applyFont="1" applyFill="1" applyBorder="1" applyAlignment="1">
      <alignment horizontal="center" vertical="center"/>
    </xf>
    <xf numFmtId="0" fontId="22" fillId="0" borderId="5" xfId="0" applyNumberFormat="1" applyFont="1" applyFill="1" applyBorder="1" applyAlignment="1">
      <alignment vertical="center"/>
    </xf>
    <xf numFmtId="0" fontId="22" fillId="0" borderId="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2" fillId="5" borderId="13" xfId="0" applyNumberFormat="1" applyFont="1" applyFill="1" applyBorder="1" applyAlignment="1">
      <alignment horizontal="center" vertical="center"/>
    </xf>
    <xf numFmtId="0" fontId="22" fillId="5" borderId="1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vertical="center"/>
    </xf>
    <xf numFmtId="0" fontId="22" fillId="0" borderId="2" xfId="0" applyNumberFormat="1" applyFont="1" applyFill="1" applyBorder="1" applyAlignment="1">
      <alignment vertical="center"/>
    </xf>
    <xf numFmtId="41" fontId="22" fillId="0" borderId="0" xfId="1" applyNumberFormat="1" applyFont="1" applyFill="1" applyBorder="1" applyAlignment="1">
      <alignment horizontal="right" vertical="center"/>
    </xf>
    <xf numFmtId="41" fontId="25" fillId="5" borderId="0" xfId="1" applyNumberFormat="1" applyFont="1" applyFill="1" applyBorder="1" applyAlignment="1">
      <alignment horizontal="right" vertical="center"/>
    </xf>
    <xf numFmtId="0" fontId="23" fillId="0" borderId="1" xfId="0" applyNumberFormat="1" applyFont="1" applyFill="1" applyBorder="1" applyAlignment="1">
      <alignment horizontal="left" vertical="center"/>
    </xf>
    <xf numFmtId="0" fontId="22" fillId="5" borderId="4" xfId="0" applyNumberFormat="1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vertical="center"/>
    </xf>
    <xf numFmtId="0" fontId="26" fillId="0" borderId="0" xfId="0" applyNumberFormat="1" applyFont="1" applyFill="1" applyAlignment="1">
      <alignment vertical="center"/>
    </xf>
    <xf numFmtId="0" fontId="22" fillId="5" borderId="4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Alignment="1">
      <alignment vertical="center"/>
    </xf>
    <xf numFmtId="0" fontId="22" fillId="5" borderId="10" xfId="0" applyNumberFormat="1" applyFont="1" applyFill="1" applyBorder="1" applyAlignment="1">
      <alignment horizontal="centerContinuous" vertical="center" wrapText="1"/>
    </xf>
    <xf numFmtId="0" fontId="22" fillId="5" borderId="6" xfId="0" applyNumberFormat="1" applyFont="1" applyFill="1" applyBorder="1" applyAlignment="1">
      <alignment horizontal="center" vertical="center"/>
    </xf>
    <xf numFmtId="41" fontId="22" fillId="0" borderId="0" xfId="1" applyNumberFormat="1" applyFont="1" applyFill="1" applyBorder="1" applyAlignment="1">
      <alignment vertical="center"/>
    </xf>
    <xf numFmtId="0" fontId="22" fillId="2" borderId="5" xfId="0" applyNumberFormat="1" applyFont="1" applyFill="1" applyBorder="1" applyAlignment="1">
      <alignment horizontal="center" vertical="center"/>
    </xf>
    <xf numFmtId="0" fontId="26" fillId="2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vertical="center"/>
    </xf>
    <xf numFmtId="0" fontId="22" fillId="0" borderId="8" xfId="0" applyNumberFormat="1" applyFont="1" applyFill="1" applyBorder="1" applyAlignment="1">
      <alignment vertical="center"/>
    </xf>
    <xf numFmtId="0" fontId="23" fillId="0" borderId="1" xfId="0" applyNumberFormat="1" applyFont="1" applyFill="1" applyBorder="1" applyAlignment="1">
      <alignment horizontal="right" vertical="center"/>
    </xf>
    <xf numFmtId="0" fontId="22" fillId="0" borderId="1" xfId="0" applyNumberFormat="1" applyFont="1" applyFill="1" applyBorder="1" applyAlignment="1">
      <alignment horizontal="centerContinuous" vertical="center"/>
    </xf>
    <xf numFmtId="0" fontId="21" fillId="0" borderId="1" xfId="0" applyNumberFormat="1" applyFont="1" applyFill="1" applyBorder="1" applyAlignment="1">
      <alignment horizontal="left" vertical="center"/>
    </xf>
    <xf numFmtId="0" fontId="22" fillId="5" borderId="5" xfId="0" applyNumberFormat="1" applyFont="1" applyFill="1" applyBorder="1" applyAlignment="1">
      <alignment horizontal="center" vertical="center" shrinkToFit="1"/>
    </xf>
    <xf numFmtId="0" fontId="22" fillId="5" borderId="0" xfId="0" applyNumberFormat="1" applyFont="1" applyFill="1" applyBorder="1" applyAlignment="1">
      <alignment horizontal="centerContinuous" vertical="center" wrapText="1"/>
    </xf>
    <xf numFmtId="0" fontId="22" fillId="5" borderId="7" xfId="0" applyNumberFormat="1" applyFont="1" applyFill="1" applyBorder="1" applyAlignment="1">
      <alignment horizontal="center" vertical="center"/>
    </xf>
    <xf numFmtId="0" fontId="22" fillId="5" borderId="0" xfId="0" applyNumberFormat="1" applyFont="1" applyFill="1" applyBorder="1" applyAlignment="1">
      <alignment horizontal="center" vertical="center" wrapText="1"/>
    </xf>
    <xf numFmtId="0" fontId="22" fillId="5" borderId="12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 shrinkToFit="1"/>
    </xf>
    <xf numFmtId="41" fontId="22" fillId="0" borderId="0" xfId="0" applyNumberFormat="1" applyFont="1" applyFill="1" applyBorder="1" applyAlignment="1">
      <alignment horizontal="right" vertical="center" shrinkToFit="1"/>
    </xf>
    <xf numFmtId="41" fontId="22" fillId="0" borderId="16" xfId="0" applyNumberFormat="1" applyFont="1" applyFill="1" applyBorder="1" applyAlignment="1">
      <alignment horizontal="right" vertical="center" shrinkToFit="1"/>
    </xf>
    <xf numFmtId="41" fontId="22" fillId="0" borderId="5" xfId="0" applyNumberFormat="1" applyFont="1" applyFill="1" applyBorder="1" applyAlignment="1">
      <alignment horizontal="right" vertical="center" shrinkToFit="1"/>
    </xf>
    <xf numFmtId="41" fontId="22" fillId="0" borderId="17" xfId="0" applyNumberFormat="1" applyFont="1" applyFill="1" applyBorder="1" applyAlignment="1">
      <alignment horizontal="right" vertical="center" shrinkToFit="1"/>
    </xf>
    <xf numFmtId="0" fontId="26" fillId="2" borderId="0" xfId="0" applyNumberFormat="1" applyFont="1" applyFill="1" applyAlignment="1">
      <alignment horizontal="center" vertical="center" shrinkToFit="1"/>
    </xf>
    <xf numFmtId="41" fontId="22" fillId="0" borderId="18" xfId="0" applyNumberFormat="1" applyFont="1" applyFill="1" applyBorder="1" applyAlignment="1">
      <alignment horizontal="right" vertical="center" shrinkToFit="1"/>
    </xf>
    <xf numFmtId="0" fontId="27" fillId="0" borderId="0" xfId="0" applyNumberFormat="1" applyFont="1" applyFill="1" applyAlignment="1">
      <alignment horizontal="center" vertical="center" shrinkToFit="1"/>
    </xf>
    <xf numFmtId="0" fontId="22" fillId="0" borderId="19" xfId="0" applyNumberFormat="1" applyFont="1" applyFill="1" applyBorder="1" applyAlignment="1">
      <alignment vertical="center" shrinkToFit="1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right" vertical="center"/>
    </xf>
    <xf numFmtId="0" fontId="22" fillId="5" borderId="21" xfId="0" applyNumberFormat="1" applyFont="1" applyFill="1" applyBorder="1" applyAlignment="1">
      <alignment horizontal="center" vertical="center" shrinkToFit="1"/>
    </xf>
    <xf numFmtId="41" fontId="22" fillId="0" borderId="4" xfId="1" applyNumberFormat="1" applyFont="1" applyFill="1" applyBorder="1" applyAlignment="1">
      <alignment horizontal="center" vertical="center" shrinkToFit="1"/>
    </xf>
    <xf numFmtId="41" fontId="22" fillId="0" borderId="0" xfId="1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/>
    </xf>
    <xf numFmtId="41" fontId="22" fillId="0" borderId="0" xfId="1" applyNumberFormat="1" applyFont="1" applyFill="1" applyBorder="1" applyAlignment="1">
      <alignment horizontal="right" vertical="center" shrinkToFit="1"/>
    </xf>
    <xf numFmtId="0" fontId="22" fillId="2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Continuous" vertical="center"/>
    </xf>
    <xf numFmtId="0" fontId="25" fillId="0" borderId="1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right" vertical="center"/>
    </xf>
    <xf numFmtId="0" fontId="22" fillId="5" borderId="11" xfId="0" applyNumberFormat="1" applyFont="1" applyFill="1" applyBorder="1" applyAlignment="1">
      <alignment horizontal="center" vertical="center" wrapText="1"/>
    </xf>
    <xf numFmtId="0" fontId="22" fillId="5" borderId="21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/>
    </xf>
    <xf numFmtId="41" fontId="22" fillId="2" borderId="0" xfId="1" applyNumberFormat="1" applyFont="1" applyFill="1" applyBorder="1" applyAlignment="1">
      <alignment horizontal="right" vertical="center" shrinkToFit="1"/>
    </xf>
    <xf numFmtId="41" fontId="22" fillId="2" borderId="0" xfId="1" applyNumberFormat="1" applyFont="1" applyFill="1" applyBorder="1" applyAlignment="1" applyProtection="1">
      <alignment horizontal="right" vertical="center" shrinkToFit="1"/>
      <protection locked="0"/>
    </xf>
    <xf numFmtId="41" fontId="22" fillId="2" borderId="0" xfId="1" applyNumberFormat="1" applyFont="1" applyFill="1" applyBorder="1" applyAlignment="1" applyProtection="1">
      <alignment vertical="center" shrinkToFit="1"/>
      <protection locked="0"/>
    </xf>
    <xf numFmtId="0" fontId="26" fillId="2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Alignment="1">
      <alignment vertical="center"/>
    </xf>
    <xf numFmtId="0" fontId="23" fillId="0" borderId="0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Alignment="1">
      <alignment horizontal="left" vertical="center"/>
    </xf>
    <xf numFmtId="0" fontId="14" fillId="0" borderId="0" xfId="0" applyNumberFormat="1" applyFont="1" applyFill="1" applyAlignment="1">
      <alignment horizontal="center" vertical="center"/>
    </xf>
    <xf numFmtId="0" fontId="25" fillId="5" borderId="5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 shrinkToFit="1"/>
    </xf>
    <xf numFmtId="41" fontId="25" fillId="5" borderId="0" xfId="1" applyNumberFormat="1" applyFont="1" applyFill="1" applyBorder="1" applyAlignment="1">
      <alignment horizontal="center" vertical="center" shrinkToFit="1"/>
    </xf>
    <xf numFmtId="41" fontId="25" fillId="5" borderId="4" xfId="1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 shrinkToFit="1"/>
    </xf>
    <xf numFmtId="0" fontId="25" fillId="5" borderId="19" xfId="0" applyNumberFormat="1" applyFont="1" applyFill="1" applyBorder="1" applyAlignment="1">
      <alignment horizontal="center" vertical="center" shrinkToFit="1"/>
    </xf>
    <xf numFmtId="177" fontId="22" fillId="0" borderId="5" xfId="0" applyNumberFormat="1" applyFont="1" applyFill="1" applyBorder="1" applyAlignment="1">
      <alignment horizontal="distributed" vertical="center" wrapText="1"/>
    </xf>
    <xf numFmtId="177" fontId="22" fillId="0" borderId="5" xfId="0" applyNumberFormat="1" applyFont="1" applyFill="1" applyBorder="1" applyAlignment="1">
      <alignment horizontal="distributed" vertical="center" wrapText="1"/>
    </xf>
    <xf numFmtId="41" fontId="25" fillId="2" borderId="1" xfId="1" applyNumberFormat="1" applyFont="1" applyFill="1" applyBorder="1" applyAlignment="1">
      <alignment vertical="center"/>
    </xf>
    <xf numFmtId="0" fontId="25" fillId="0" borderId="5" xfId="0" applyNumberFormat="1" applyFont="1" applyFill="1" applyBorder="1" applyAlignment="1">
      <alignment horizontal="center" vertical="center"/>
    </xf>
    <xf numFmtId="41" fontId="22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0" applyNumberFormat="1" applyFont="1" applyAlignment="1"/>
    <xf numFmtId="0" fontId="22" fillId="5" borderId="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right" vertical="center"/>
    </xf>
    <xf numFmtId="0" fontId="23" fillId="0" borderId="1" xfId="0" applyNumberFormat="1" applyFont="1" applyFill="1" applyBorder="1" applyAlignment="1">
      <alignment horizontal="right" vertical="center"/>
    </xf>
    <xf numFmtId="0" fontId="32" fillId="0" borderId="0" xfId="4" applyNumberFormat="1"/>
    <xf numFmtId="0" fontId="21" fillId="0" borderId="0" xfId="4" applyNumberFormat="1" applyFont="1" applyAlignment="1">
      <alignment horizontal="left" vertical="center"/>
    </xf>
    <xf numFmtId="0" fontId="21" fillId="0" borderId="0" xfId="4" applyNumberFormat="1" applyFont="1" applyAlignment="1">
      <alignment horizontal="right" vertical="center"/>
    </xf>
    <xf numFmtId="0" fontId="22" fillId="0" borderId="0" xfId="4" applyNumberFormat="1" applyFont="1" applyFill="1" applyBorder="1" applyAlignment="1">
      <alignment vertical="center"/>
    </xf>
    <xf numFmtId="0" fontId="22" fillId="5" borderId="6" xfId="4" applyNumberFormat="1" applyFont="1" applyFill="1" applyBorder="1" applyAlignment="1">
      <alignment horizontal="center" vertical="center" shrinkToFit="1"/>
    </xf>
    <xf numFmtId="0" fontId="22" fillId="5" borderId="11" xfId="4" applyNumberFormat="1" applyFont="1" applyFill="1" applyBorder="1" applyAlignment="1">
      <alignment horizontal="center" vertical="center" shrinkToFit="1"/>
    </xf>
    <xf numFmtId="0" fontId="22" fillId="5" borderId="12" xfId="4" applyNumberFormat="1" applyFont="1" applyFill="1" applyBorder="1" applyAlignment="1">
      <alignment horizontal="center" vertical="center" shrinkToFit="1"/>
    </xf>
    <xf numFmtId="0" fontId="22" fillId="0" borderId="1" xfId="4" applyNumberFormat="1" applyFont="1" applyFill="1" applyBorder="1" applyAlignment="1">
      <alignment vertical="center"/>
    </xf>
    <xf numFmtId="0" fontId="23" fillId="0" borderId="1" xfId="4" applyNumberFormat="1" applyFont="1" applyFill="1" applyBorder="1" applyAlignment="1">
      <alignment vertical="center"/>
    </xf>
    <xf numFmtId="0" fontId="23" fillId="0" borderId="0" xfId="4" applyNumberFormat="1" applyFont="1" applyFill="1" applyAlignment="1">
      <alignment vertical="center"/>
    </xf>
    <xf numFmtId="0" fontId="22" fillId="5" borderId="5" xfId="4" applyNumberFormat="1" applyFont="1" applyFill="1" applyBorder="1" applyAlignment="1">
      <alignment horizontal="center" vertical="center"/>
    </xf>
    <xf numFmtId="0" fontId="22" fillId="5" borderId="0" xfId="4" applyNumberFormat="1" applyFont="1" applyFill="1" applyBorder="1" applyAlignment="1">
      <alignment horizontal="center" vertical="center"/>
    </xf>
    <xf numFmtId="0" fontId="22" fillId="5" borderId="4" xfId="4" applyNumberFormat="1" applyFont="1" applyFill="1" applyBorder="1" applyAlignment="1">
      <alignment horizontal="center" vertical="center"/>
    </xf>
    <xf numFmtId="0" fontId="22" fillId="0" borderId="5" xfId="4" applyNumberFormat="1" applyFont="1" applyFill="1" applyBorder="1" applyAlignment="1">
      <alignment vertical="center"/>
    </xf>
    <xf numFmtId="0" fontId="22" fillId="0" borderId="5" xfId="4" applyNumberFormat="1" applyFont="1" applyFill="1" applyBorder="1" applyAlignment="1">
      <alignment horizontal="center" vertical="center"/>
    </xf>
    <xf numFmtId="0" fontId="22" fillId="5" borderId="13" xfId="4" applyNumberFormat="1" applyFont="1" applyFill="1" applyBorder="1" applyAlignment="1">
      <alignment horizontal="center" vertical="center"/>
    </xf>
    <xf numFmtId="0" fontId="24" fillId="0" borderId="0" xfId="4" applyNumberFormat="1" applyFont="1" applyFill="1" applyAlignment="1">
      <alignment vertical="center"/>
    </xf>
    <xf numFmtId="0" fontId="23" fillId="0" borderId="0" xfId="4" applyNumberFormat="1" applyFont="1" applyFill="1" applyBorder="1" applyAlignment="1">
      <alignment vertical="center"/>
    </xf>
    <xf numFmtId="0" fontId="22" fillId="0" borderId="2" xfId="4" applyNumberFormat="1" applyFont="1" applyFill="1" applyBorder="1" applyAlignment="1">
      <alignment vertical="center"/>
    </xf>
    <xf numFmtId="0" fontId="23" fillId="0" borderId="1" xfId="4" applyNumberFormat="1" applyFont="1" applyFill="1" applyBorder="1" applyAlignment="1">
      <alignment horizontal="left" vertical="center"/>
    </xf>
    <xf numFmtId="0" fontId="22" fillId="5" borderId="4" xfId="4" applyNumberFormat="1" applyFont="1" applyFill="1" applyBorder="1" applyAlignment="1">
      <alignment horizontal="center" vertical="center" shrinkToFit="1"/>
    </xf>
    <xf numFmtId="0" fontId="22" fillId="5" borderId="6" xfId="4" applyNumberFormat="1" applyFont="1" applyFill="1" applyBorder="1" applyAlignment="1">
      <alignment horizontal="center" vertical="center"/>
    </xf>
    <xf numFmtId="0" fontId="24" fillId="0" borderId="0" xfId="4" applyNumberFormat="1" applyFont="1" applyFill="1" applyBorder="1" applyAlignment="1">
      <alignment vertical="center"/>
    </xf>
    <xf numFmtId="0" fontId="23" fillId="0" borderId="1" xfId="4" applyNumberFormat="1" applyFont="1" applyFill="1" applyBorder="1" applyAlignment="1">
      <alignment horizontal="right" vertical="center"/>
    </xf>
    <xf numFmtId="0" fontId="22" fillId="5" borderId="5" xfId="4" applyNumberFormat="1" applyFont="1" applyFill="1" applyBorder="1" applyAlignment="1">
      <alignment horizontal="center" vertical="center" shrinkToFit="1"/>
    </xf>
    <xf numFmtId="0" fontId="22" fillId="5" borderId="0" xfId="4" applyNumberFormat="1" applyFont="1" applyFill="1" applyBorder="1" applyAlignment="1">
      <alignment horizontal="center" vertical="center" shrinkToFit="1"/>
    </xf>
    <xf numFmtId="0" fontId="22" fillId="5" borderId="7" xfId="4" applyNumberFormat="1" applyFont="1" applyFill="1" applyBorder="1" applyAlignment="1">
      <alignment horizontal="center" vertical="center"/>
    </xf>
    <xf numFmtId="0" fontId="22" fillId="5" borderId="21" xfId="4" applyNumberFormat="1" applyFont="1" applyFill="1" applyBorder="1" applyAlignment="1">
      <alignment horizontal="center" vertical="center" shrinkToFit="1"/>
    </xf>
    <xf numFmtId="0" fontId="22" fillId="5" borderId="5" xfId="4" applyNumberFormat="1" applyFont="1" applyFill="1" applyBorder="1" applyAlignment="1">
      <alignment horizontal="center" vertical="center" wrapText="1"/>
    </xf>
    <xf numFmtId="0" fontId="23" fillId="0" borderId="1" xfId="4" applyNumberFormat="1" applyFont="1" applyFill="1" applyBorder="1" applyAlignment="1">
      <alignment horizontal="center" vertical="center"/>
    </xf>
    <xf numFmtId="0" fontId="22" fillId="5" borderId="22" xfId="4" applyNumberFormat="1" applyFont="1" applyFill="1" applyBorder="1" applyAlignment="1">
      <alignment horizontal="center" vertical="center"/>
    </xf>
    <xf numFmtId="176" fontId="22" fillId="0" borderId="0" xfId="4" applyNumberFormat="1" applyFont="1" applyFill="1" applyBorder="1" applyAlignment="1">
      <alignment horizontal="center" vertical="center" shrinkToFit="1"/>
    </xf>
    <xf numFmtId="176" fontId="22" fillId="0" borderId="0" xfId="4" applyNumberFormat="1" applyFont="1" applyFill="1" applyAlignment="1">
      <alignment horizontal="center" vertical="center" shrinkToFit="1"/>
    </xf>
    <xf numFmtId="176" fontId="22" fillId="0" borderId="0" xfId="4" applyNumberFormat="1" applyFont="1" applyFill="1" applyAlignment="1" applyProtection="1">
      <alignment horizontal="center" vertical="center" shrinkToFit="1"/>
      <protection locked="0"/>
    </xf>
    <xf numFmtId="176" fontId="22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25" fillId="5" borderId="5" xfId="4" applyNumberFormat="1" applyFont="1" applyFill="1" applyBorder="1" applyAlignment="1">
      <alignment horizontal="center" vertical="center"/>
    </xf>
    <xf numFmtId="176" fontId="25" fillId="5" borderId="0" xfId="5" applyNumberFormat="1" applyFont="1" applyFill="1" applyAlignment="1">
      <alignment horizontal="center" vertical="center" shrinkToFit="1"/>
    </xf>
    <xf numFmtId="176" fontId="25" fillId="5" borderId="0" xfId="5" applyNumberFormat="1" applyFont="1" applyFill="1" applyAlignment="1" applyProtection="1">
      <alignment horizontal="center" vertical="center" shrinkToFit="1"/>
      <protection locked="0"/>
    </xf>
    <xf numFmtId="41" fontId="22" fillId="0" borderId="0" xfId="1" applyNumberFormat="1" applyFont="1" applyFill="1" applyBorder="1" applyAlignment="1">
      <alignment vertical="center" shrinkToFit="1"/>
    </xf>
    <xf numFmtId="0" fontId="22" fillId="0" borderId="15" xfId="0" applyNumberFormat="1" applyFont="1" applyFill="1" applyBorder="1" applyAlignment="1">
      <alignment vertical="center"/>
    </xf>
    <xf numFmtId="41" fontId="25" fillId="5" borderId="0" xfId="6" applyNumberFormat="1" applyFont="1" applyFill="1" applyBorder="1" applyAlignment="1">
      <alignment horizontal="right" vertical="center" shrinkToFit="1"/>
    </xf>
    <xf numFmtId="41" fontId="25" fillId="5" borderId="0" xfId="6" applyNumberFormat="1" applyFont="1" applyFill="1" applyBorder="1" applyAlignment="1" applyProtection="1">
      <alignment horizontal="right" vertical="center" shrinkToFit="1"/>
      <protection locked="0"/>
    </xf>
    <xf numFmtId="41" fontId="25" fillId="5" borderId="16" xfId="5" applyNumberFormat="1" applyFont="1" applyFill="1" applyBorder="1" applyAlignment="1">
      <alignment horizontal="right" vertical="center" shrinkToFit="1"/>
    </xf>
    <xf numFmtId="41" fontId="25" fillId="5" borderId="0" xfId="5" applyNumberFormat="1" applyFont="1" applyFill="1" applyBorder="1" applyAlignment="1">
      <alignment horizontal="right" vertical="center" shrinkToFit="1"/>
    </xf>
    <xf numFmtId="41" fontId="25" fillId="5" borderId="18" xfId="5" applyNumberFormat="1" applyFont="1" applyFill="1" applyBorder="1" applyAlignment="1">
      <alignment horizontal="right" vertical="center" shrinkToFit="1"/>
    </xf>
    <xf numFmtId="41" fontId="25" fillId="5" borderId="5" xfId="5" applyNumberFormat="1" applyFont="1" applyFill="1" applyBorder="1" applyAlignment="1">
      <alignment horizontal="right" vertical="center" shrinkToFit="1"/>
    </xf>
    <xf numFmtId="41" fontId="25" fillId="5" borderId="0" xfId="1" applyNumberFormat="1" applyFont="1" applyFill="1" applyBorder="1" applyAlignment="1">
      <alignment vertical="center"/>
    </xf>
    <xf numFmtId="3" fontId="22" fillId="0" borderId="0" xfId="5" applyNumberFormat="1" applyFont="1" applyBorder="1" applyAlignment="1">
      <alignment horizontal="right" vertical="center" wrapText="1"/>
    </xf>
    <xf numFmtId="0" fontId="22" fillId="5" borderId="12" xfId="0" applyNumberFormat="1" applyFont="1" applyFill="1" applyBorder="1" applyAlignment="1">
      <alignment horizontal="center" vertical="center" wrapText="1"/>
    </xf>
    <xf numFmtId="41" fontId="22" fillId="0" borderId="0" xfId="1" applyNumberFormat="1" applyFont="1" applyFill="1" applyBorder="1" applyAlignment="1">
      <alignment horizontal="right" vertical="center" shrinkToFit="1"/>
    </xf>
    <xf numFmtId="0" fontId="22" fillId="5" borderId="11" xfId="0" applyNumberFormat="1" applyFont="1" applyFill="1" applyBorder="1" applyAlignment="1">
      <alignment horizontal="center" vertical="center" wrapText="1"/>
    </xf>
    <xf numFmtId="41" fontId="25" fillId="5" borderId="0" xfId="6" applyNumberFormat="1" applyFont="1" applyFill="1" applyBorder="1" applyAlignment="1">
      <alignment vertical="center" shrinkToFit="1"/>
    </xf>
    <xf numFmtId="0" fontId="22" fillId="5" borderId="13" xfId="0" applyNumberFormat="1" applyFont="1" applyFill="1" applyBorder="1" applyAlignment="1">
      <alignment horizontal="center" vertical="center"/>
    </xf>
    <xf numFmtId="0" fontId="22" fillId="5" borderId="7" xfId="0" applyNumberFormat="1" applyFont="1" applyFill="1" applyBorder="1" applyAlignment="1">
      <alignment horizontal="center" vertical="center"/>
    </xf>
    <xf numFmtId="0" fontId="22" fillId="5" borderId="22" xfId="0" applyNumberFormat="1" applyFont="1" applyFill="1" applyBorder="1" applyAlignment="1">
      <alignment horizontal="center" vertical="center"/>
    </xf>
    <xf numFmtId="0" fontId="25" fillId="5" borderId="5" xfId="4" applyNumberFormat="1" applyFont="1" applyFill="1" applyBorder="1" applyAlignment="1">
      <alignment horizontal="center" vertical="center"/>
    </xf>
    <xf numFmtId="176" fontId="22" fillId="2" borderId="0" xfId="8" applyNumberFormat="1" applyFont="1" applyFill="1" applyAlignment="1">
      <alignment horizontal="center" vertical="center" shrinkToFit="1"/>
    </xf>
    <xf numFmtId="176" fontId="22" fillId="2" borderId="0" xfId="8" applyNumberFormat="1" applyFont="1" applyFill="1" applyAlignment="1">
      <alignment vertical="center" shrinkToFit="1"/>
    </xf>
    <xf numFmtId="0" fontId="22" fillId="0" borderId="5" xfId="4" applyNumberFormat="1" applyFont="1" applyBorder="1" applyAlignment="1">
      <alignment vertical="center"/>
    </xf>
    <xf numFmtId="41" fontId="25" fillId="5" borderId="0" xfId="6" applyNumberFormat="1" applyFont="1" applyFill="1" applyAlignment="1">
      <alignment horizontal="right" vertical="center" shrinkToFit="1"/>
    </xf>
    <xf numFmtId="41" fontId="25" fillId="5" borderId="0" xfId="6" applyNumberFormat="1" applyFont="1" applyFill="1" applyAlignment="1" applyProtection="1">
      <alignment horizontal="right" vertical="center" shrinkToFit="1"/>
      <protection locked="0"/>
    </xf>
    <xf numFmtId="41" fontId="25" fillId="5" borderId="0" xfId="6" applyNumberFormat="1" applyFont="1" applyFill="1" applyAlignment="1" applyProtection="1">
      <alignment vertical="center" shrinkToFit="1"/>
      <protection locked="0"/>
    </xf>
    <xf numFmtId="41" fontId="25" fillId="0" borderId="0" xfId="9" applyNumberFormat="1" applyFont="1" applyFill="1" applyBorder="1" applyAlignment="1">
      <alignment horizontal="right" vertical="center"/>
    </xf>
    <xf numFmtId="41" fontId="25" fillId="0" borderId="0" xfId="9" applyNumberFormat="1" applyFont="1" applyFill="1" applyBorder="1" applyAlignment="1">
      <alignment vertical="center"/>
    </xf>
    <xf numFmtId="41" fontId="22" fillId="0" borderId="0" xfId="9" applyNumberFormat="1" applyFont="1" applyBorder="1" applyAlignment="1" applyProtection="1">
      <alignment vertical="center"/>
      <protection locked="0"/>
    </xf>
    <xf numFmtId="41" fontId="22" fillId="0" borderId="0" xfId="9" applyNumberFormat="1" applyFont="1" applyAlignment="1" applyProtection="1">
      <alignment vertical="center"/>
      <protection locked="0"/>
    </xf>
    <xf numFmtId="0" fontId="22" fillId="0" borderId="1" xfId="5" applyNumberFormat="1" applyFont="1" applyFill="1" applyBorder="1" applyAlignment="1">
      <alignment vertical="center"/>
    </xf>
    <xf numFmtId="0" fontId="22" fillId="0" borderId="2" xfId="5" applyNumberFormat="1" applyFont="1" applyFill="1" applyBorder="1" applyAlignment="1">
      <alignment vertical="center"/>
    </xf>
    <xf numFmtId="0" fontId="22" fillId="0" borderId="2" xfId="5" applyNumberFormat="1" applyFont="1" applyFill="1" applyBorder="1" applyAlignment="1">
      <alignment horizontal="center" vertical="center"/>
    </xf>
    <xf numFmtId="178" fontId="22" fillId="0" borderId="23" xfId="9" applyNumberFormat="1" applyFont="1" applyFill="1" applyBorder="1" applyAlignment="1">
      <alignment vertical="center" shrinkToFit="1"/>
    </xf>
    <xf numFmtId="178" fontId="22" fillId="0" borderId="24" xfId="9" applyNumberFormat="1" applyFont="1" applyFill="1" applyBorder="1" applyAlignment="1">
      <alignment vertical="center" shrinkToFit="1"/>
    </xf>
    <xf numFmtId="178" fontId="22" fillId="0" borderId="25" xfId="9" applyNumberFormat="1" applyFont="1" applyFill="1" applyBorder="1" applyAlignment="1">
      <alignment vertical="center" shrinkToFit="1"/>
    </xf>
    <xf numFmtId="41" fontId="22" fillId="0" borderId="27" xfId="7" applyNumberFormat="1" applyFont="1" applyFill="1" applyBorder="1" applyAlignment="1">
      <alignment horizontal="right" vertical="center" shrinkToFit="1"/>
    </xf>
    <xf numFmtId="41" fontId="22" fillId="0" borderId="28" xfId="7" applyNumberFormat="1" applyFont="1" applyFill="1" applyBorder="1" applyAlignment="1">
      <alignment horizontal="right" vertical="center" shrinkToFit="1"/>
    </xf>
    <xf numFmtId="176" fontId="22" fillId="0" borderId="0" xfId="8" applyNumberFormat="1" applyFont="1" applyFill="1" applyAlignment="1">
      <alignment horizontal="center" vertical="center" shrinkToFit="1"/>
    </xf>
    <xf numFmtId="176" fontId="22" fillId="0" borderId="0" xfId="8" applyNumberFormat="1" applyFont="1" applyFill="1" applyAlignment="1" applyProtection="1">
      <alignment horizontal="center" vertical="center" shrinkToFit="1"/>
      <protection locked="0"/>
    </xf>
    <xf numFmtId="179" fontId="22" fillId="0" borderId="26" xfId="5" applyNumberFormat="1" applyFont="1" applyFill="1" applyBorder="1" applyAlignment="1">
      <alignment horizontal="right" vertical="center"/>
    </xf>
    <xf numFmtId="179" fontId="22" fillId="0" borderId="27" xfId="5" applyNumberFormat="1" applyFont="1" applyFill="1" applyBorder="1" applyAlignment="1">
      <alignment horizontal="right" vertical="center"/>
    </xf>
    <xf numFmtId="41" fontId="34" fillId="0" borderId="0" xfId="1" applyNumberFormat="1" applyFont="1" applyFill="1" applyBorder="1" applyAlignment="1">
      <alignment horizontal="right" vertical="center"/>
    </xf>
    <xf numFmtId="41" fontId="22" fillId="0" borderId="38" xfId="1" applyNumberFormat="1" applyFont="1" applyFill="1" applyBorder="1" applyAlignment="1">
      <alignment vertical="center"/>
    </xf>
    <xf numFmtId="41" fontId="22" fillId="2" borderId="39" xfId="1" applyNumberFormat="1" applyFont="1" applyFill="1" applyBorder="1" applyAlignment="1">
      <alignment vertical="center"/>
    </xf>
    <xf numFmtId="3" fontId="22" fillId="0" borderId="40" xfId="5" applyNumberFormat="1" applyFont="1" applyBorder="1" applyAlignment="1">
      <alignment horizontal="right" vertical="center" wrapText="1"/>
    </xf>
    <xf numFmtId="41" fontId="22" fillId="0" borderId="40" xfId="9" applyNumberFormat="1" applyFont="1" applyBorder="1" applyAlignment="1" applyProtection="1">
      <alignment vertical="center"/>
      <protection locked="0"/>
    </xf>
    <xf numFmtId="0" fontId="28" fillId="0" borderId="0" xfId="2" applyNumberFormat="1" applyFont="1" applyAlignment="1">
      <alignment horizontal="center" vertical="center" wrapText="1"/>
    </xf>
    <xf numFmtId="0" fontId="19" fillId="0" borderId="0" xfId="0" applyNumberFormat="1" applyFont="1" applyAlignment="1"/>
    <xf numFmtId="0" fontId="15" fillId="0" borderId="0" xfId="3" applyNumberFormat="1" applyFont="1" applyAlignment="1">
      <alignment horizontal="left" vertical="center" wrapText="1"/>
    </xf>
    <xf numFmtId="0" fontId="15" fillId="0" borderId="0" xfId="3" applyNumberFormat="1" applyFont="1" applyAlignment="1">
      <alignment horizontal="left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4" applyNumberFormat="1" applyFont="1" applyFill="1" applyAlignment="1">
      <alignment horizontal="center" vertical="center"/>
    </xf>
    <xf numFmtId="0" fontId="22" fillId="5" borderId="29" xfId="4" applyNumberFormat="1" applyFont="1" applyFill="1" applyBorder="1" applyAlignment="1">
      <alignment horizontal="center" vertical="center" wrapText="1"/>
    </xf>
    <xf numFmtId="0" fontId="22" fillId="5" borderId="5" xfId="4" applyNumberFormat="1" applyFont="1" applyFill="1" applyBorder="1" applyAlignment="1">
      <alignment horizontal="center" vertical="center" wrapText="1"/>
    </xf>
    <xf numFmtId="0" fontId="22" fillId="5" borderId="20" xfId="4" applyNumberFormat="1" applyFont="1" applyFill="1" applyBorder="1" applyAlignment="1">
      <alignment horizontal="center" vertical="center"/>
    </xf>
    <xf numFmtId="0" fontId="22" fillId="5" borderId="29" xfId="4" applyNumberFormat="1" applyFont="1" applyFill="1" applyBorder="1" applyAlignment="1">
      <alignment horizontal="center" vertical="center"/>
    </xf>
    <xf numFmtId="0" fontId="22" fillId="5" borderId="35" xfId="4" applyNumberFormat="1" applyFont="1" applyFill="1" applyBorder="1" applyAlignment="1">
      <alignment horizontal="center" vertical="center"/>
    </xf>
    <xf numFmtId="0" fontId="22" fillId="5" borderId="4" xfId="4" applyNumberFormat="1" applyFont="1" applyFill="1" applyBorder="1" applyAlignment="1">
      <alignment horizontal="center" vertical="center"/>
    </xf>
    <xf numFmtId="0" fontId="22" fillId="5" borderId="0" xfId="4" applyNumberFormat="1" applyFont="1" applyFill="1" applyBorder="1" applyAlignment="1">
      <alignment horizontal="center" vertical="center"/>
    </xf>
    <xf numFmtId="0" fontId="22" fillId="5" borderId="5" xfId="4" applyNumberFormat="1" applyFont="1" applyFill="1" applyBorder="1" applyAlignment="1">
      <alignment horizontal="center" vertical="center"/>
    </xf>
    <xf numFmtId="0" fontId="22" fillId="5" borderId="6" xfId="4" applyNumberFormat="1" applyFont="1" applyFill="1" applyBorder="1" applyAlignment="1">
      <alignment horizontal="center" vertical="center"/>
    </xf>
    <xf numFmtId="0" fontId="22" fillId="5" borderId="11" xfId="4" applyNumberFormat="1" applyFont="1" applyFill="1" applyBorder="1" applyAlignment="1">
      <alignment horizontal="center" vertical="center"/>
    </xf>
    <xf numFmtId="0" fontId="22" fillId="5" borderId="5" xfId="4" applyNumberFormat="1" applyFont="1" applyFill="1" applyBorder="1" applyAlignment="1">
      <alignment horizontal="center" vertical="center" shrinkToFit="1"/>
    </xf>
    <xf numFmtId="0" fontId="22" fillId="5" borderId="14" xfId="4" applyNumberFormat="1" applyFont="1" applyFill="1" applyBorder="1" applyAlignment="1">
      <alignment horizontal="center" vertical="center" shrinkToFit="1"/>
    </xf>
    <xf numFmtId="0" fontId="22" fillId="5" borderId="4" xfId="4" applyNumberFormat="1" applyFont="1" applyFill="1" applyBorder="1" applyAlignment="1">
      <alignment horizontal="center" vertical="center" shrinkToFit="1"/>
    </xf>
    <xf numFmtId="0" fontId="22" fillId="5" borderId="12" xfId="4" applyNumberFormat="1" applyFont="1" applyFill="1" applyBorder="1" applyAlignment="1">
      <alignment horizontal="center" vertical="center" shrinkToFit="1"/>
    </xf>
    <xf numFmtId="0" fontId="22" fillId="5" borderId="6" xfId="4" applyNumberFormat="1" applyFont="1" applyFill="1" applyBorder="1" applyAlignment="1">
      <alignment horizontal="center" vertical="center" shrinkToFit="1"/>
    </xf>
    <xf numFmtId="0" fontId="22" fillId="5" borderId="11" xfId="4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 shrinkToFit="1"/>
    </xf>
    <xf numFmtId="0" fontId="22" fillId="5" borderId="29" xfId="0" applyNumberFormat="1" applyFont="1" applyFill="1" applyBorder="1" applyAlignment="1">
      <alignment horizontal="center" vertical="center" wrapText="1"/>
    </xf>
    <xf numFmtId="0" fontId="22" fillId="5" borderId="5" xfId="0" applyNumberFormat="1" applyFont="1" applyFill="1" applyBorder="1" applyAlignment="1">
      <alignment horizontal="center" vertical="center" wrapText="1"/>
    </xf>
    <xf numFmtId="0" fontId="22" fillId="5" borderId="14" xfId="0" applyNumberFormat="1" applyFont="1" applyFill="1" applyBorder="1" applyAlignment="1">
      <alignment horizontal="center" vertical="center" wrapText="1"/>
    </xf>
    <xf numFmtId="0" fontId="22" fillId="5" borderId="30" xfId="0" applyNumberFormat="1" applyFont="1" applyFill="1" applyBorder="1" applyAlignment="1">
      <alignment horizontal="center" vertical="center"/>
    </xf>
    <xf numFmtId="0" fontId="22" fillId="5" borderId="31" xfId="0" applyNumberFormat="1" applyFont="1" applyFill="1" applyBorder="1" applyAlignment="1">
      <alignment horizontal="center" vertical="center"/>
    </xf>
    <xf numFmtId="0" fontId="22" fillId="5" borderId="32" xfId="0" applyNumberFormat="1" applyFont="1" applyFill="1" applyBorder="1" applyAlignment="1">
      <alignment horizontal="center" vertical="center"/>
    </xf>
    <xf numFmtId="0" fontId="22" fillId="5" borderId="5" xfId="0" applyNumberFormat="1" applyFont="1" applyFill="1" applyBorder="1" applyAlignment="1">
      <alignment horizontal="center" vertical="center"/>
    </xf>
    <xf numFmtId="0" fontId="22" fillId="5" borderId="14" xfId="0" applyNumberFormat="1" applyFont="1" applyFill="1" applyBorder="1" applyAlignment="1">
      <alignment horizontal="center" vertical="center"/>
    </xf>
    <xf numFmtId="0" fontId="22" fillId="5" borderId="30" xfId="0" applyNumberFormat="1" applyFont="1" applyFill="1" applyBorder="1" applyAlignment="1">
      <alignment horizontal="center" vertical="center" shrinkToFit="1"/>
    </xf>
    <xf numFmtId="0" fontId="22" fillId="5" borderId="32" xfId="0" applyNumberFormat="1" applyFont="1" applyFill="1" applyBorder="1" applyAlignment="1">
      <alignment horizontal="center" vertical="center" shrinkToFit="1"/>
    </xf>
    <xf numFmtId="0" fontId="22" fillId="5" borderId="36" xfId="0" applyNumberFormat="1" applyFont="1" applyFill="1" applyBorder="1" applyAlignment="1">
      <alignment horizontal="center" vertical="center" shrinkToFit="1"/>
    </xf>
    <xf numFmtId="0" fontId="22" fillId="5" borderId="36" xfId="0" applyNumberFormat="1" applyFont="1" applyFill="1" applyBorder="1" applyAlignment="1">
      <alignment horizontal="center" vertical="center"/>
    </xf>
    <xf numFmtId="0" fontId="22" fillId="5" borderId="33" xfId="0" applyNumberFormat="1" applyFont="1" applyFill="1" applyBorder="1" applyAlignment="1">
      <alignment horizontal="center" vertical="center"/>
    </xf>
    <xf numFmtId="0" fontId="22" fillId="5" borderId="9" xfId="0" applyNumberFormat="1" applyFont="1" applyFill="1" applyBorder="1" applyAlignment="1">
      <alignment horizontal="center" vertical="center"/>
    </xf>
    <xf numFmtId="0" fontId="22" fillId="5" borderId="34" xfId="0" applyNumberFormat="1" applyFont="1" applyFill="1" applyBorder="1" applyAlignment="1">
      <alignment horizontal="center" vertical="center"/>
    </xf>
    <xf numFmtId="0" fontId="22" fillId="5" borderId="31" xfId="0" applyNumberFormat="1" applyFont="1" applyFill="1" applyBorder="1" applyAlignment="1">
      <alignment horizontal="center" vertical="center" shrinkToFit="1"/>
    </xf>
    <xf numFmtId="0" fontId="22" fillId="5" borderId="33" xfId="0" applyNumberFormat="1" applyFont="1" applyFill="1" applyBorder="1" applyAlignment="1">
      <alignment horizontal="center" vertical="center" shrinkToFit="1"/>
    </xf>
    <xf numFmtId="0" fontId="22" fillId="5" borderId="9" xfId="0" applyNumberFormat="1" applyFont="1" applyFill="1" applyBorder="1" applyAlignment="1">
      <alignment horizontal="center" vertical="center" shrinkToFit="1"/>
    </xf>
    <xf numFmtId="0" fontId="22" fillId="5" borderId="34" xfId="0" applyNumberFormat="1" applyFont="1" applyFill="1" applyBorder="1" applyAlignment="1">
      <alignment horizontal="center" vertical="center" shrinkToFit="1"/>
    </xf>
    <xf numFmtId="0" fontId="22" fillId="5" borderId="13" xfId="0" applyNumberFormat="1" applyFont="1" applyFill="1" applyBorder="1" applyAlignment="1">
      <alignment horizontal="center" vertical="center" shrinkToFit="1"/>
    </xf>
    <xf numFmtId="0" fontId="22" fillId="5" borderId="6" xfId="0" applyNumberFormat="1" applyFont="1" applyFill="1" applyBorder="1" applyAlignment="1">
      <alignment horizontal="center" vertical="center" shrinkToFit="1"/>
    </xf>
    <xf numFmtId="0" fontId="22" fillId="5" borderId="6" xfId="0" applyNumberFormat="1" applyFont="1" applyFill="1" applyBorder="1" applyAlignment="1">
      <alignment horizontal="center" vertical="center" wrapText="1"/>
    </xf>
    <xf numFmtId="0" fontId="22" fillId="5" borderId="11" xfId="0" applyNumberFormat="1" applyFont="1" applyFill="1" applyBorder="1" applyAlignment="1">
      <alignment horizontal="center" vertical="center" wrapText="1"/>
    </xf>
    <xf numFmtId="0" fontId="22" fillId="5" borderId="6" xfId="0" applyNumberFormat="1" applyFont="1" applyFill="1" applyBorder="1" applyAlignment="1">
      <alignment horizontal="center" vertical="center" wrapText="1" shrinkToFit="1"/>
    </xf>
    <xf numFmtId="0" fontId="22" fillId="5" borderId="11" xfId="0" applyNumberFormat="1" applyFont="1" applyFill="1" applyBorder="1" applyAlignment="1">
      <alignment horizontal="center" vertical="center" wrapText="1" shrinkToFit="1"/>
    </xf>
    <xf numFmtId="0" fontId="22" fillId="5" borderId="7" xfId="0" applyNumberFormat="1" applyFont="1" applyFill="1" applyBorder="1" applyAlignment="1">
      <alignment horizontal="center" vertical="center" shrinkToFit="1"/>
    </xf>
    <xf numFmtId="0" fontId="22" fillId="5" borderId="5" xfId="0" applyNumberFormat="1" applyFont="1" applyFill="1" applyBorder="1" applyAlignment="1">
      <alignment horizontal="center" vertical="center" shrinkToFit="1"/>
    </xf>
    <xf numFmtId="0" fontId="22" fillId="5" borderId="4" xfId="0" applyNumberFormat="1" applyFont="1" applyFill="1" applyBorder="1" applyAlignment="1">
      <alignment horizontal="center" vertical="center" wrapText="1"/>
    </xf>
    <xf numFmtId="0" fontId="22" fillId="5" borderId="4" xfId="0" applyNumberFormat="1" applyFont="1" applyFill="1" applyBorder="1" applyAlignment="1">
      <alignment horizontal="center" vertical="center"/>
    </xf>
    <xf numFmtId="0" fontId="22" fillId="5" borderId="12" xfId="0" applyNumberFormat="1" applyFont="1" applyFill="1" applyBorder="1" applyAlignment="1">
      <alignment horizontal="center" vertical="center"/>
    </xf>
    <xf numFmtId="0" fontId="22" fillId="5" borderId="22" xfId="0" applyNumberFormat="1" applyFont="1" applyFill="1" applyBorder="1" applyAlignment="1">
      <alignment horizontal="center" vertical="center" shrinkToFit="1"/>
    </xf>
    <xf numFmtId="0" fontId="22" fillId="5" borderId="4" xfId="0" applyNumberFormat="1" applyFont="1" applyFill="1" applyBorder="1" applyAlignment="1">
      <alignment horizontal="center" vertical="center" shrinkToFit="1"/>
    </xf>
    <xf numFmtId="0" fontId="22" fillId="5" borderId="0" xfId="0" applyNumberFormat="1" applyFont="1" applyFill="1" applyBorder="1" applyAlignment="1">
      <alignment horizontal="distributed" vertical="center" wrapText="1"/>
    </xf>
    <xf numFmtId="0" fontId="22" fillId="5" borderId="21" xfId="0" applyNumberFormat="1" applyFont="1" applyFill="1" applyBorder="1" applyAlignment="1">
      <alignment horizontal="distributed" vertical="center" wrapText="1"/>
    </xf>
    <xf numFmtId="0" fontId="22" fillId="5" borderId="12" xfId="0" applyNumberFormat="1" applyFont="1" applyFill="1" applyBorder="1" applyAlignment="1">
      <alignment horizontal="center" vertical="center" shrinkToFit="1"/>
    </xf>
    <xf numFmtId="0" fontId="22" fillId="5" borderId="14" xfId="0" applyNumberFormat="1" applyFont="1" applyFill="1" applyBorder="1" applyAlignment="1">
      <alignment horizontal="center" vertical="center" shrinkToFit="1"/>
    </xf>
    <xf numFmtId="0" fontId="22" fillId="5" borderId="7" xfId="0" applyNumberFormat="1" applyFont="1" applyFill="1" applyBorder="1" applyAlignment="1">
      <alignment horizontal="center" vertical="center" wrapText="1"/>
    </xf>
    <xf numFmtId="0" fontId="22" fillId="5" borderId="13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22" fillId="5" borderId="29" xfId="0" applyNumberFormat="1" applyFont="1" applyFill="1" applyBorder="1" applyAlignment="1">
      <alignment horizontal="distributed" vertical="center" wrapText="1"/>
    </xf>
    <xf numFmtId="0" fontId="22" fillId="5" borderId="5" xfId="0" applyNumberFormat="1" applyFont="1" applyFill="1" applyBorder="1" applyAlignment="1">
      <alignment horizontal="distributed" vertical="center" wrapText="1"/>
    </xf>
    <xf numFmtId="0" fontId="22" fillId="5" borderId="13" xfId="0" applyNumberFormat="1" applyFont="1" applyFill="1" applyBorder="1" applyAlignment="1">
      <alignment horizontal="center" vertical="center" wrapText="1" shrinkToFit="1"/>
    </xf>
    <xf numFmtId="0" fontId="22" fillId="5" borderId="33" xfId="0" applyNumberFormat="1" applyFont="1" applyFill="1" applyBorder="1" applyAlignment="1">
      <alignment horizontal="center" vertical="center" wrapText="1"/>
    </xf>
    <xf numFmtId="0" fontId="22" fillId="5" borderId="34" xfId="0" applyNumberFormat="1" applyFont="1" applyFill="1" applyBorder="1" applyAlignment="1">
      <alignment horizontal="center" vertical="center" wrapText="1"/>
    </xf>
    <xf numFmtId="0" fontId="22" fillId="5" borderId="9" xfId="0" applyNumberFormat="1" applyFont="1" applyFill="1" applyBorder="1" applyAlignment="1">
      <alignment horizontal="center" vertical="center" wrapText="1"/>
    </xf>
    <xf numFmtId="0" fontId="22" fillId="5" borderId="6" xfId="0" applyNumberFormat="1" applyFont="1" applyFill="1" applyBorder="1" applyAlignment="1">
      <alignment horizontal="center" vertical="center"/>
    </xf>
    <xf numFmtId="0" fontId="22" fillId="5" borderId="11" xfId="0" applyNumberFormat="1" applyFont="1" applyFill="1" applyBorder="1" applyAlignment="1">
      <alignment horizontal="center" vertical="center"/>
    </xf>
    <xf numFmtId="0" fontId="22" fillId="5" borderId="37" xfId="0" applyNumberFormat="1" applyFont="1" applyFill="1" applyBorder="1" applyAlignment="1">
      <alignment horizontal="center" vertical="center" wrapText="1"/>
    </xf>
    <xf numFmtId="0" fontId="22" fillId="5" borderId="11" xfId="0" applyNumberFormat="1" applyFont="1" applyFill="1" applyBorder="1" applyAlignment="1">
      <alignment horizontal="center" vertical="center" shrinkToFit="1"/>
    </xf>
    <xf numFmtId="0" fontId="29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right" vertical="center"/>
    </xf>
    <xf numFmtId="0" fontId="9" fillId="3" borderId="29" xfId="0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0" fontId="9" fillId="3" borderId="14" xfId="0" applyNumberFormat="1" applyFont="1" applyFill="1" applyBorder="1" applyAlignment="1">
      <alignment horizontal="center" vertical="center" wrapText="1"/>
    </xf>
    <xf numFmtId="0" fontId="9" fillId="3" borderId="37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9" fillId="3" borderId="35" xfId="0" applyNumberFormat="1" applyFont="1" applyFill="1" applyBorder="1" applyAlignment="1">
      <alignment horizontal="center" vertical="center" wrapText="1" shrinkToFit="1"/>
    </xf>
    <xf numFmtId="0" fontId="9" fillId="3" borderId="4" xfId="0" applyNumberFormat="1" applyFont="1" applyFill="1" applyBorder="1" applyAlignment="1">
      <alignment horizontal="center" vertical="center" wrapText="1" shrinkToFit="1"/>
    </xf>
    <xf numFmtId="0" fontId="9" fillId="3" borderId="12" xfId="0" applyNumberFormat="1" applyFont="1" applyFill="1" applyBorder="1" applyAlignment="1">
      <alignment horizontal="center" vertical="center" wrapText="1" shrinkToFit="1"/>
    </xf>
  </cellXfs>
  <cellStyles count="10">
    <cellStyle name="쉼표 [0]" xfId="1" builtinId="6"/>
    <cellStyle name="쉼표 [0] 12" xfId="6" xr:uid="{00000000-0005-0000-0000-000006000000}"/>
    <cellStyle name="쉼표 [0] 2" xfId="9" xr:uid="{00000000-0005-0000-0000-000009000000}"/>
    <cellStyle name="쉼표 [0] 2 2 2 2" xfId="7" xr:uid="{00000000-0005-0000-0000-000007000000}"/>
    <cellStyle name="표준" xfId="0" builtinId="0"/>
    <cellStyle name="표준 2" xfId="5" xr:uid="{00000000-0005-0000-0000-000005000000}"/>
    <cellStyle name="표준 2 2" xfId="8" xr:uid="{00000000-0005-0000-0000-000008000000}"/>
    <cellStyle name="표준 3" xfId="4" xr:uid="{00000000-0005-0000-0000-000004000000}"/>
    <cellStyle name="표준_Ⅵ.농림수산업" xfId="2" xr:uid="{00000000-0005-0000-0000-000002000000}"/>
    <cellStyle name="표준_농가및농가인구" xfId="3" xr:uid="{00000000-0005-0000-0000-000003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zoomScaleNormal="100" zoomScaleSheetLayoutView="75" workbookViewId="0"/>
  </sheetViews>
  <sheetFormatPr defaultColWidth="8.88671875" defaultRowHeight="13.5"/>
  <sheetData/>
  <phoneticPr fontId="33" type="noConversion"/>
  <pageMargins left="0.75" right="0.75" top="1" bottom="1" header="0.5" footer="0.5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2060"/>
  </sheetPr>
  <dimension ref="B1:Q15"/>
  <sheetViews>
    <sheetView tabSelected="1" view="pageBreakPreview" zoomScaleNormal="100" zoomScaleSheetLayoutView="100" workbookViewId="0">
      <selection activeCell="B2" sqref="B2:H2"/>
    </sheetView>
  </sheetViews>
  <sheetFormatPr defaultColWidth="8.88671875" defaultRowHeight="14.25"/>
  <cols>
    <col min="1" max="4" width="8.88671875" style="37"/>
    <col min="5" max="5" width="8.88671875" style="37" customWidth="1"/>
    <col min="6" max="7" width="8.88671875" style="37"/>
    <col min="8" max="8" width="10.6640625" style="37" customWidth="1"/>
    <col min="9" max="9" width="20.109375" style="37" customWidth="1"/>
    <col min="10" max="16384" width="8.88671875" style="37"/>
  </cols>
  <sheetData>
    <row r="1" spans="2:17" ht="21.75" customHeight="1"/>
    <row r="2" spans="2:17" s="39" customFormat="1" ht="33.75">
      <c r="B2" s="237" t="s">
        <v>248</v>
      </c>
      <c r="C2" s="238"/>
      <c r="D2" s="238"/>
      <c r="E2" s="238"/>
      <c r="F2" s="238"/>
      <c r="G2" s="238"/>
      <c r="H2" s="238"/>
      <c r="I2" s="38"/>
      <c r="J2" s="38"/>
    </row>
    <row r="3" spans="2:17" ht="45.75" customHeight="1">
      <c r="B3" s="235" t="s">
        <v>22</v>
      </c>
      <c r="C3" s="235"/>
      <c r="D3" s="235"/>
      <c r="E3" s="235"/>
      <c r="F3" s="235"/>
      <c r="G3" s="235"/>
      <c r="H3" s="235"/>
      <c r="K3" s="40"/>
    </row>
    <row r="4" spans="2:17" ht="27.75" customHeight="1">
      <c r="I4" s="40"/>
    </row>
    <row r="5" spans="2:17" ht="20.100000000000001" customHeight="1">
      <c r="C5" s="148" t="s">
        <v>148</v>
      </c>
      <c r="D5" s="148"/>
      <c r="E5" s="148"/>
      <c r="F5" s="148"/>
      <c r="G5" s="148"/>
      <c r="H5" s="148"/>
      <c r="I5" s="41"/>
      <c r="J5" s="41"/>
      <c r="K5" s="41"/>
      <c r="L5" s="41"/>
      <c r="M5" s="41"/>
      <c r="P5" s="42"/>
      <c r="Q5" s="42"/>
    </row>
    <row r="6" spans="2:17" ht="20.100000000000001" customHeight="1">
      <c r="C6" s="148" t="s">
        <v>245</v>
      </c>
      <c r="D6" s="148"/>
      <c r="E6" s="148"/>
      <c r="F6" s="148"/>
      <c r="G6" s="148"/>
      <c r="H6" s="148"/>
      <c r="I6" s="43"/>
      <c r="J6" s="43"/>
      <c r="K6" s="43"/>
      <c r="L6" s="43"/>
      <c r="M6" s="43"/>
      <c r="P6" s="44"/>
    </row>
    <row r="7" spans="2:17" ht="20.100000000000001" customHeight="1">
      <c r="C7" s="148" t="s">
        <v>10</v>
      </c>
      <c r="D7" s="148"/>
      <c r="E7" s="148"/>
      <c r="F7" s="148"/>
      <c r="G7" s="148"/>
      <c r="H7" s="148"/>
      <c r="I7" s="45"/>
      <c r="J7" s="45"/>
      <c r="K7" s="45"/>
      <c r="L7" s="45"/>
      <c r="M7" s="45"/>
    </row>
    <row r="8" spans="2:17" ht="20.100000000000001" customHeight="1">
      <c r="C8" s="236" t="s">
        <v>203</v>
      </c>
      <c r="D8" s="236"/>
      <c r="E8" s="236"/>
      <c r="F8" s="236"/>
      <c r="G8" s="236"/>
      <c r="H8" s="236"/>
      <c r="I8" s="46"/>
      <c r="J8" s="45"/>
      <c r="K8" s="45"/>
      <c r="L8" s="45"/>
      <c r="M8" s="45"/>
    </row>
    <row r="9" spans="2:17" ht="20.100000000000001" customHeight="1">
      <c r="C9" s="148" t="s">
        <v>160</v>
      </c>
      <c r="D9" s="148"/>
      <c r="E9" s="148"/>
      <c r="F9" s="148"/>
      <c r="G9" s="148"/>
      <c r="H9" s="148"/>
      <c r="I9" s="41"/>
      <c r="J9" s="41"/>
      <c r="K9" s="45"/>
      <c r="L9" s="45"/>
      <c r="M9" s="45"/>
    </row>
    <row r="10" spans="2:17" ht="20.100000000000001" customHeight="1">
      <c r="C10" s="148" t="s">
        <v>71</v>
      </c>
      <c r="D10" s="148"/>
      <c r="E10" s="148"/>
      <c r="F10" s="148"/>
      <c r="G10" s="148"/>
      <c r="H10" s="148"/>
      <c r="I10" s="41"/>
      <c r="J10" s="41"/>
      <c r="K10" s="45"/>
      <c r="L10" s="45"/>
      <c r="M10" s="45"/>
    </row>
    <row r="11" spans="2:17" ht="20.100000000000001" customHeight="1">
      <c r="C11" s="148" t="s">
        <v>16</v>
      </c>
      <c r="D11" s="148"/>
      <c r="E11" s="148"/>
      <c r="F11" s="148"/>
      <c r="G11" s="148"/>
      <c r="H11" s="148"/>
      <c r="I11" s="41"/>
      <c r="J11" s="45"/>
      <c r="K11" s="45"/>
      <c r="L11" s="45"/>
      <c r="M11" s="45"/>
    </row>
    <row r="12" spans="2:17" ht="20.100000000000001" customHeight="1">
      <c r="C12" s="148" t="s">
        <v>204</v>
      </c>
      <c r="D12" s="148"/>
      <c r="E12" s="148"/>
      <c r="F12" s="148"/>
      <c r="G12" s="148"/>
      <c r="H12" s="148"/>
      <c r="I12" s="43"/>
      <c r="J12" s="43"/>
      <c r="K12" s="43"/>
      <c r="L12" s="43"/>
      <c r="M12" s="45"/>
    </row>
    <row r="13" spans="2:17" ht="20.100000000000001" customHeight="1">
      <c r="C13" s="148" t="s">
        <v>163</v>
      </c>
      <c r="D13" s="148"/>
      <c r="E13" s="148"/>
      <c r="F13" s="148"/>
      <c r="G13" s="148"/>
      <c r="H13" s="148"/>
      <c r="I13" s="45"/>
      <c r="J13" s="45"/>
      <c r="K13" s="45"/>
      <c r="L13" s="45"/>
      <c r="M13" s="45"/>
    </row>
    <row r="14" spans="2:17" ht="20.100000000000001" customHeight="1">
      <c r="C14" s="148" t="s">
        <v>23</v>
      </c>
      <c r="D14" s="148"/>
      <c r="E14" s="148"/>
      <c r="F14" s="148"/>
      <c r="G14" s="148"/>
      <c r="H14" s="148"/>
      <c r="I14" s="45"/>
      <c r="J14" s="45"/>
      <c r="K14" s="45"/>
      <c r="L14" s="45"/>
      <c r="M14" s="45"/>
    </row>
    <row r="15" spans="2:17" ht="18.75"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</sheetData>
  <mergeCells count="3">
    <mergeCell ref="B3:H3"/>
    <mergeCell ref="C8:H8"/>
    <mergeCell ref="B2:H2"/>
  </mergeCells>
  <phoneticPr fontId="33" type="noConversion"/>
  <pageMargins left="0.7086111307144165" right="0.51138889789581299" top="0.74750000238418579" bottom="0.74750000238418579" header="0.31486111879348755" footer="0.3148611187934875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>
    <tabColor rgb="FF315F97"/>
  </sheetPr>
  <dimension ref="A1:Y34"/>
  <sheetViews>
    <sheetView showGridLines="0" view="pageBreakPreview" zoomScale="90" zoomScaleNormal="100" zoomScaleSheetLayoutView="90" workbookViewId="0">
      <selection activeCell="A4" sqref="A4:M4"/>
    </sheetView>
  </sheetViews>
  <sheetFormatPr defaultColWidth="8.88671875" defaultRowHeight="13.5"/>
  <cols>
    <col min="1" max="12" width="8.77734375" style="50" customWidth="1"/>
    <col min="13" max="25" width="8.77734375" style="49" customWidth="1"/>
    <col min="26" max="16384" width="8.88671875" style="50"/>
  </cols>
  <sheetData>
    <row r="1" spans="1:25" ht="20.100000000000001" customHeight="1">
      <c r="A1" s="153" t="s">
        <v>162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4" t="s">
        <v>19</v>
      </c>
    </row>
    <row r="2" spans="1:25" ht="19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</row>
    <row r="3" spans="1:25" ht="25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239" t="s">
        <v>148</v>
      </c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</row>
    <row r="4" spans="1:25" s="75" customFormat="1" ht="25.5" customHeight="1">
      <c r="A4" s="240" t="s">
        <v>151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 t="s">
        <v>247</v>
      </c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</row>
    <row r="5" spans="1:25" s="75" customFormat="1" ht="20.100000000000001" customHeight="1">
      <c r="A5" s="168"/>
      <c r="B5" s="168"/>
      <c r="C5" s="168"/>
      <c r="D5" s="168"/>
      <c r="E5" s="174"/>
      <c r="F5" s="168"/>
      <c r="G5" s="168"/>
      <c r="H5" s="168"/>
      <c r="I5" s="168"/>
      <c r="J5" s="168"/>
      <c r="K5" s="168"/>
      <c r="L5" s="168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</row>
    <row r="6" spans="1:25" s="66" customFormat="1" ht="20.100000000000001" customHeight="1">
      <c r="A6" s="160" t="s">
        <v>133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81"/>
      <c r="W6" s="160"/>
      <c r="X6" s="171"/>
      <c r="Y6" s="175" t="s">
        <v>46</v>
      </c>
    </row>
    <row r="7" spans="1:25" ht="20.100000000000001" customHeight="1">
      <c r="A7" s="241" t="s">
        <v>126</v>
      </c>
      <c r="B7" s="243" t="s">
        <v>202</v>
      </c>
      <c r="C7" s="243"/>
      <c r="D7" s="243"/>
      <c r="E7" s="244"/>
      <c r="F7" s="245" t="s">
        <v>130</v>
      </c>
      <c r="G7" s="243"/>
      <c r="H7" s="243"/>
      <c r="I7" s="244"/>
      <c r="J7" s="245" t="s">
        <v>199</v>
      </c>
      <c r="K7" s="243"/>
      <c r="L7" s="243"/>
      <c r="M7" s="243"/>
      <c r="N7" s="241" t="s">
        <v>126</v>
      </c>
      <c r="O7" s="246" t="s">
        <v>134</v>
      </c>
      <c r="P7" s="247"/>
      <c r="Q7" s="247"/>
      <c r="R7" s="247"/>
      <c r="S7" s="245" t="s">
        <v>131</v>
      </c>
      <c r="T7" s="243"/>
      <c r="U7" s="243"/>
      <c r="V7" s="244"/>
      <c r="W7" s="245" t="s">
        <v>57</v>
      </c>
      <c r="X7" s="243"/>
      <c r="Y7" s="243"/>
    </row>
    <row r="8" spans="1:25" ht="20.100000000000001" customHeight="1">
      <c r="A8" s="242"/>
      <c r="B8" s="247" t="s">
        <v>120</v>
      </c>
      <c r="C8" s="247"/>
      <c r="D8" s="247"/>
      <c r="E8" s="248"/>
      <c r="F8" s="246" t="s">
        <v>159</v>
      </c>
      <c r="G8" s="247"/>
      <c r="H8" s="247"/>
      <c r="I8" s="248"/>
      <c r="J8" s="246" t="s">
        <v>118</v>
      </c>
      <c r="K8" s="247"/>
      <c r="L8" s="247"/>
      <c r="M8" s="247"/>
      <c r="N8" s="242"/>
      <c r="O8" s="249" t="s">
        <v>185</v>
      </c>
      <c r="P8" s="250"/>
      <c r="Q8" s="250"/>
      <c r="R8" s="250"/>
      <c r="S8" s="247" t="s">
        <v>156</v>
      </c>
      <c r="T8" s="247"/>
      <c r="U8" s="247"/>
      <c r="V8" s="247"/>
      <c r="W8" s="246" t="s">
        <v>152</v>
      </c>
      <c r="X8" s="247"/>
      <c r="Y8" s="247"/>
    </row>
    <row r="9" spans="1:25" ht="20.100000000000001" customHeight="1">
      <c r="A9" s="180"/>
      <c r="B9" s="163"/>
      <c r="C9" s="182" t="s">
        <v>230</v>
      </c>
      <c r="D9" s="167" t="s">
        <v>215</v>
      </c>
      <c r="E9" s="178" t="s">
        <v>217</v>
      </c>
      <c r="F9" s="164"/>
      <c r="G9" s="182" t="s">
        <v>230</v>
      </c>
      <c r="H9" s="167" t="s">
        <v>215</v>
      </c>
      <c r="I9" s="178" t="s">
        <v>217</v>
      </c>
      <c r="J9" s="164"/>
      <c r="K9" s="182" t="s">
        <v>230</v>
      </c>
      <c r="L9" s="167" t="s">
        <v>215</v>
      </c>
      <c r="M9" s="167" t="s">
        <v>217</v>
      </c>
      <c r="N9" s="180"/>
      <c r="O9" s="173"/>
      <c r="P9" s="162" t="s">
        <v>230</v>
      </c>
      <c r="Q9" s="173" t="s">
        <v>215</v>
      </c>
      <c r="R9" s="167" t="s">
        <v>217</v>
      </c>
      <c r="S9" s="163"/>
      <c r="T9" s="182" t="s">
        <v>230</v>
      </c>
      <c r="U9" s="167" t="s">
        <v>215</v>
      </c>
      <c r="V9" s="178" t="s">
        <v>217</v>
      </c>
      <c r="W9" s="173"/>
      <c r="X9" s="182" t="s">
        <v>230</v>
      </c>
      <c r="Y9" s="182" t="s">
        <v>215</v>
      </c>
    </row>
    <row r="10" spans="1:25" s="55" customFormat="1" ht="20.100000000000001" customHeight="1">
      <c r="A10" s="251" t="s">
        <v>198</v>
      </c>
      <c r="B10" s="177"/>
      <c r="C10" s="172" t="s">
        <v>127</v>
      </c>
      <c r="D10" s="255" t="s">
        <v>139</v>
      </c>
      <c r="E10" s="177" t="s">
        <v>196</v>
      </c>
      <c r="F10" s="172"/>
      <c r="G10" s="172" t="s">
        <v>127</v>
      </c>
      <c r="H10" s="255" t="s">
        <v>139</v>
      </c>
      <c r="I10" s="177" t="s">
        <v>196</v>
      </c>
      <c r="J10" s="172"/>
      <c r="K10" s="172" t="s">
        <v>127</v>
      </c>
      <c r="L10" s="255" t="s">
        <v>139</v>
      </c>
      <c r="M10" s="156" t="s">
        <v>196</v>
      </c>
      <c r="N10" s="251" t="s">
        <v>198</v>
      </c>
      <c r="O10" s="176"/>
      <c r="P10" s="156" t="s">
        <v>127</v>
      </c>
      <c r="Q10" s="255" t="s">
        <v>139</v>
      </c>
      <c r="R10" s="156" t="s">
        <v>196</v>
      </c>
      <c r="S10" s="177"/>
      <c r="T10" s="172" t="s">
        <v>127</v>
      </c>
      <c r="U10" s="255" t="s">
        <v>139</v>
      </c>
      <c r="V10" s="177" t="s">
        <v>196</v>
      </c>
      <c r="W10" s="172"/>
      <c r="X10" s="172" t="s">
        <v>127</v>
      </c>
      <c r="Y10" s="253" t="s">
        <v>139</v>
      </c>
    </row>
    <row r="11" spans="1:25" s="55" customFormat="1" ht="20.100000000000001" customHeight="1">
      <c r="A11" s="252"/>
      <c r="B11" s="179"/>
      <c r="C11" s="158" t="s">
        <v>138</v>
      </c>
      <c r="D11" s="256"/>
      <c r="E11" s="179" t="s">
        <v>179</v>
      </c>
      <c r="F11" s="158"/>
      <c r="G11" s="158" t="s">
        <v>138</v>
      </c>
      <c r="H11" s="256"/>
      <c r="I11" s="179" t="s">
        <v>179</v>
      </c>
      <c r="J11" s="158"/>
      <c r="K11" s="158" t="s">
        <v>138</v>
      </c>
      <c r="L11" s="256"/>
      <c r="M11" s="179" t="s">
        <v>179</v>
      </c>
      <c r="N11" s="252"/>
      <c r="O11" s="157"/>
      <c r="P11" s="157" t="s">
        <v>138</v>
      </c>
      <c r="Q11" s="256"/>
      <c r="R11" s="157" t="s">
        <v>179</v>
      </c>
      <c r="S11" s="179"/>
      <c r="T11" s="158" t="s">
        <v>138</v>
      </c>
      <c r="U11" s="256"/>
      <c r="V11" s="179" t="s">
        <v>179</v>
      </c>
      <c r="W11" s="158"/>
      <c r="X11" s="158" t="s">
        <v>138</v>
      </c>
      <c r="Y11" s="254"/>
    </row>
    <row r="12" spans="1:25" ht="20.100000000000001" customHeight="1">
      <c r="A12" s="166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66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</row>
    <row r="13" spans="1:25" ht="20.100000000000001" customHeight="1">
      <c r="A13" s="166">
        <v>2017</v>
      </c>
      <c r="B13" s="183">
        <v>14939</v>
      </c>
      <c r="C13" s="183">
        <v>139</v>
      </c>
      <c r="D13" s="183">
        <v>13985</v>
      </c>
      <c r="E13" s="183">
        <v>815</v>
      </c>
      <c r="F13" s="184">
        <v>9160</v>
      </c>
      <c r="G13" s="185">
        <v>51</v>
      </c>
      <c r="H13" s="185">
        <v>8873</v>
      </c>
      <c r="I13" s="185">
        <v>236</v>
      </c>
      <c r="J13" s="184">
        <v>631</v>
      </c>
      <c r="K13" s="185">
        <v>34</v>
      </c>
      <c r="L13" s="185">
        <v>522</v>
      </c>
      <c r="M13" s="185">
        <v>75</v>
      </c>
      <c r="N13" s="166">
        <v>2017</v>
      </c>
      <c r="O13" s="184">
        <v>5053</v>
      </c>
      <c r="P13" s="186">
        <v>54</v>
      </c>
      <c r="Q13" s="186">
        <v>4560</v>
      </c>
      <c r="R13" s="186">
        <v>439</v>
      </c>
      <c r="S13" s="184">
        <v>95</v>
      </c>
      <c r="T13" s="186">
        <v>0</v>
      </c>
      <c r="U13" s="186">
        <v>30</v>
      </c>
      <c r="V13" s="186">
        <v>65</v>
      </c>
      <c r="W13" s="184">
        <v>3077</v>
      </c>
      <c r="X13" s="186">
        <v>67</v>
      </c>
      <c r="Y13" s="186">
        <v>3010</v>
      </c>
    </row>
    <row r="14" spans="1:25" ht="20.100000000000001" customHeight="1">
      <c r="A14" s="166">
        <v>2018</v>
      </c>
      <c r="B14" s="183">
        <v>15124</v>
      </c>
      <c r="C14" s="183">
        <v>137</v>
      </c>
      <c r="D14" s="183">
        <v>14239</v>
      </c>
      <c r="E14" s="183">
        <v>748</v>
      </c>
      <c r="F14" s="184">
        <v>9303</v>
      </c>
      <c r="G14" s="185">
        <v>50</v>
      </c>
      <c r="H14" s="185">
        <v>9031</v>
      </c>
      <c r="I14" s="185">
        <v>222</v>
      </c>
      <c r="J14" s="184">
        <v>611</v>
      </c>
      <c r="K14" s="185">
        <v>33</v>
      </c>
      <c r="L14" s="185">
        <v>504</v>
      </c>
      <c r="M14" s="185">
        <v>74</v>
      </c>
      <c r="N14" s="166">
        <v>2018</v>
      </c>
      <c r="O14" s="184">
        <v>5132</v>
      </c>
      <c r="P14" s="186">
        <v>54</v>
      </c>
      <c r="Q14" s="186">
        <v>4677</v>
      </c>
      <c r="R14" s="186">
        <v>401</v>
      </c>
      <c r="S14" s="184">
        <v>78</v>
      </c>
      <c r="T14" s="186">
        <v>0</v>
      </c>
      <c r="U14" s="186">
        <v>27</v>
      </c>
      <c r="V14" s="186">
        <v>51</v>
      </c>
      <c r="W14" s="184">
        <v>3139</v>
      </c>
      <c r="X14" s="186">
        <v>73</v>
      </c>
      <c r="Y14" s="186">
        <v>3066</v>
      </c>
    </row>
    <row r="15" spans="1:25" s="118" customFormat="1" ht="20.100000000000001" customHeight="1">
      <c r="A15" s="166">
        <v>2019</v>
      </c>
      <c r="B15" s="183">
        <v>15160</v>
      </c>
      <c r="C15" s="183">
        <v>151</v>
      </c>
      <c r="D15" s="183">
        <v>14293</v>
      </c>
      <c r="E15" s="183">
        <v>716</v>
      </c>
      <c r="F15" s="184">
        <v>9362</v>
      </c>
      <c r="G15" s="185">
        <v>58</v>
      </c>
      <c r="H15" s="185">
        <v>9100</v>
      </c>
      <c r="I15" s="185">
        <v>204</v>
      </c>
      <c r="J15" s="184">
        <v>584</v>
      </c>
      <c r="K15" s="185">
        <v>34</v>
      </c>
      <c r="L15" s="185">
        <v>478</v>
      </c>
      <c r="M15" s="185">
        <v>72</v>
      </c>
      <c r="N15" s="166">
        <v>2019</v>
      </c>
      <c r="O15" s="184">
        <v>5127</v>
      </c>
      <c r="P15" s="186">
        <v>59</v>
      </c>
      <c r="Q15" s="186">
        <v>4681</v>
      </c>
      <c r="R15" s="186">
        <v>387</v>
      </c>
      <c r="S15" s="184">
        <v>87</v>
      </c>
      <c r="T15" s="186">
        <v>0</v>
      </c>
      <c r="U15" s="186">
        <v>34</v>
      </c>
      <c r="V15" s="186">
        <v>53</v>
      </c>
      <c r="W15" s="184">
        <v>3126</v>
      </c>
      <c r="X15" s="186">
        <v>75</v>
      </c>
      <c r="Y15" s="186">
        <v>3051</v>
      </c>
    </row>
    <row r="16" spans="1:25" s="118" customFormat="1" ht="20.100000000000001" customHeight="1">
      <c r="A16" s="166">
        <v>2020</v>
      </c>
      <c r="B16" s="183">
        <v>15537</v>
      </c>
      <c r="C16" s="183">
        <v>155</v>
      </c>
      <c r="D16" s="183">
        <v>14654</v>
      </c>
      <c r="E16" s="183">
        <v>728</v>
      </c>
      <c r="F16" s="184">
        <v>9666</v>
      </c>
      <c r="G16" s="185">
        <v>60</v>
      </c>
      <c r="H16" s="185">
        <v>9416</v>
      </c>
      <c r="I16" s="185">
        <v>190</v>
      </c>
      <c r="J16" s="184">
        <v>563</v>
      </c>
      <c r="K16" s="185">
        <v>35</v>
      </c>
      <c r="L16" s="185">
        <v>456</v>
      </c>
      <c r="M16" s="185">
        <v>72</v>
      </c>
      <c r="N16" s="166">
        <v>2020</v>
      </c>
      <c r="O16" s="184">
        <v>5207</v>
      </c>
      <c r="P16" s="186">
        <v>60</v>
      </c>
      <c r="Q16" s="186">
        <v>4743</v>
      </c>
      <c r="R16" s="186">
        <v>404</v>
      </c>
      <c r="S16" s="184">
        <v>101</v>
      </c>
      <c r="T16" s="186">
        <v>0</v>
      </c>
      <c r="U16" s="186">
        <v>39</v>
      </c>
      <c r="V16" s="186">
        <v>62</v>
      </c>
      <c r="W16" s="184">
        <v>3046</v>
      </c>
      <c r="X16" s="186">
        <v>70</v>
      </c>
      <c r="Y16" s="186">
        <v>2976</v>
      </c>
    </row>
    <row r="17" spans="1:25" s="118" customFormat="1" ht="20.100000000000001" customHeight="1">
      <c r="A17" s="187">
        <v>2021</v>
      </c>
      <c r="B17" s="188">
        <v>15887</v>
      </c>
      <c r="C17" s="188">
        <v>161</v>
      </c>
      <c r="D17" s="188">
        <v>15011</v>
      </c>
      <c r="E17" s="188">
        <v>715</v>
      </c>
      <c r="F17" s="188">
        <v>9924</v>
      </c>
      <c r="G17" s="189">
        <v>61</v>
      </c>
      <c r="H17" s="189">
        <v>9710</v>
      </c>
      <c r="I17" s="189">
        <v>153</v>
      </c>
      <c r="J17" s="188">
        <v>543</v>
      </c>
      <c r="K17" s="189">
        <v>35</v>
      </c>
      <c r="L17" s="189">
        <v>440</v>
      </c>
      <c r="M17" s="189">
        <v>68</v>
      </c>
      <c r="N17" s="207">
        <v>2021</v>
      </c>
      <c r="O17" s="188">
        <v>5313</v>
      </c>
      <c r="P17" s="189">
        <v>65</v>
      </c>
      <c r="Q17" s="189">
        <v>4814</v>
      </c>
      <c r="R17" s="189">
        <v>434</v>
      </c>
      <c r="S17" s="188">
        <v>107</v>
      </c>
      <c r="T17" s="189">
        <v>0</v>
      </c>
      <c r="U17" s="189">
        <v>47</v>
      </c>
      <c r="V17" s="189">
        <v>60</v>
      </c>
      <c r="W17" s="188">
        <v>3090</v>
      </c>
      <c r="X17" s="189">
        <v>59</v>
      </c>
      <c r="Y17" s="189">
        <v>3031</v>
      </c>
    </row>
    <row r="18" spans="1:25" s="132" customFormat="1" ht="20.100000000000001" customHeight="1">
      <c r="A18" s="165"/>
      <c r="B18" s="208"/>
      <c r="C18" s="208"/>
      <c r="D18" s="208"/>
      <c r="E18" s="208"/>
      <c r="F18" s="208"/>
      <c r="G18" s="209"/>
      <c r="H18" s="209"/>
      <c r="I18" s="209"/>
      <c r="J18" s="208"/>
      <c r="K18" s="209"/>
      <c r="L18" s="209"/>
      <c r="M18" s="209"/>
      <c r="N18" s="210"/>
      <c r="O18" s="208"/>
      <c r="P18" s="209"/>
      <c r="Q18" s="209"/>
      <c r="R18" s="209"/>
      <c r="S18" s="208"/>
      <c r="T18" s="209"/>
      <c r="U18" s="209"/>
      <c r="V18" s="209"/>
      <c r="W18" s="208"/>
      <c r="X18" s="209"/>
      <c r="Y18" s="209"/>
    </row>
    <row r="19" spans="1:25" ht="20.100000000000001" customHeight="1">
      <c r="A19" s="166" t="s">
        <v>183</v>
      </c>
      <c r="B19" s="226">
        <f>SUM(C19:E19)</f>
        <v>15587</v>
      </c>
      <c r="C19" s="226">
        <v>155</v>
      </c>
      <c r="D19" s="226">
        <v>14704</v>
      </c>
      <c r="E19" s="226">
        <v>728</v>
      </c>
      <c r="F19" s="226">
        <f>SUM(G19:I19)</f>
        <v>9696</v>
      </c>
      <c r="G19" s="226">
        <v>60</v>
      </c>
      <c r="H19" s="227">
        <v>9447</v>
      </c>
      <c r="I19" s="227">
        <v>189</v>
      </c>
      <c r="J19" s="226">
        <f>SUM(K19:M19)</f>
        <v>564</v>
      </c>
      <c r="K19" s="227">
        <v>35</v>
      </c>
      <c r="L19" s="227">
        <v>457</v>
      </c>
      <c r="M19" s="227">
        <v>72</v>
      </c>
      <c r="N19" s="166" t="s">
        <v>183</v>
      </c>
      <c r="O19" s="226">
        <f>SUM(P19:R19)</f>
        <v>5226</v>
      </c>
      <c r="P19" s="227">
        <v>60</v>
      </c>
      <c r="Q19" s="227">
        <v>4761</v>
      </c>
      <c r="R19" s="227">
        <v>405</v>
      </c>
      <c r="S19" s="226">
        <f>SUM(T19:V19)</f>
        <v>101</v>
      </c>
      <c r="T19" s="227">
        <v>0</v>
      </c>
      <c r="U19" s="227">
        <v>39</v>
      </c>
      <c r="V19" s="227">
        <v>62</v>
      </c>
      <c r="W19" s="226">
        <f>SUM(X19:Y19)</f>
        <v>3063</v>
      </c>
      <c r="X19" s="227">
        <v>71</v>
      </c>
      <c r="Y19" s="226">
        <v>2992</v>
      </c>
    </row>
    <row r="20" spans="1:25" ht="20.100000000000001" customHeight="1">
      <c r="A20" s="166" t="s">
        <v>182</v>
      </c>
      <c r="B20" s="226">
        <f t="shared" ref="B20:B30" si="0">SUM(C20:E20)</f>
        <v>15687</v>
      </c>
      <c r="C20" s="226">
        <v>157</v>
      </c>
      <c r="D20" s="226">
        <v>14806</v>
      </c>
      <c r="E20" s="226">
        <v>724</v>
      </c>
      <c r="F20" s="226">
        <f t="shared" ref="F20:F30" si="1">SUM(G20:I20)</f>
        <v>9770</v>
      </c>
      <c r="G20" s="227">
        <v>61</v>
      </c>
      <c r="H20" s="227">
        <v>9524</v>
      </c>
      <c r="I20" s="227">
        <v>185</v>
      </c>
      <c r="J20" s="226">
        <f t="shared" ref="J20:J30" si="2">SUM(K20:M20)</f>
        <v>565</v>
      </c>
      <c r="K20" s="227">
        <v>35</v>
      </c>
      <c r="L20" s="227">
        <v>458</v>
      </c>
      <c r="M20" s="227">
        <v>72</v>
      </c>
      <c r="N20" s="166" t="s">
        <v>182</v>
      </c>
      <c r="O20" s="226">
        <f t="shared" ref="O20:O30" si="3">SUM(P20:R20)</f>
        <v>5250</v>
      </c>
      <c r="P20" s="227">
        <v>61</v>
      </c>
      <c r="Q20" s="227">
        <v>4785</v>
      </c>
      <c r="R20" s="227">
        <v>404</v>
      </c>
      <c r="S20" s="226">
        <f t="shared" ref="S20:S30" si="4">SUM(T20:V20)</f>
        <v>102</v>
      </c>
      <c r="T20" s="227">
        <v>0</v>
      </c>
      <c r="U20" s="227">
        <v>39</v>
      </c>
      <c r="V20" s="227">
        <v>63</v>
      </c>
      <c r="W20" s="226">
        <f t="shared" ref="W20:W30" si="5">SUM(X20:Y20)</f>
        <v>3056</v>
      </c>
      <c r="X20" s="227">
        <v>71</v>
      </c>
      <c r="Y20" s="227">
        <v>2985</v>
      </c>
    </row>
    <row r="21" spans="1:25" ht="20.100000000000001" customHeight="1">
      <c r="A21" s="166" t="s">
        <v>192</v>
      </c>
      <c r="B21" s="226">
        <f t="shared" si="0"/>
        <v>15651</v>
      </c>
      <c r="C21" s="226">
        <v>159</v>
      </c>
      <c r="D21" s="226">
        <v>14777</v>
      </c>
      <c r="E21" s="226">
        <v>715</v>
      </c>
      <c r="F21" s="226">
        <f t="shared" si="1"/>
        <v>9774</v>
      </c>
      <c r="G21" s="227">
        <v>61</v>
      </c>
      <c r="H21" s="227">
        <v>9537</v>
      </c>
      <c r="I21" s="227">
        <v>176</v>
      </c>
      <c r="J21" s="226">
        <f t="shared" si="2"/>
        <v>556</v>
      </c>
      <c r="K21" s="227">
        <v>35</v>
      </c>
      <c r="L21" s="227">
        <v>449</v>
      </c>
      <c r="M21" s="227">
        <v>72</v>
      </c>
      <c r="N21" s="166" t="s">
        <v>192</v>
      </c>
      <c r="O21" s="226">
        <f t="shared" si="3"/>
        <v>5219</v>
      </c>
      <c r="P21" s="227">
        <v>63</v>
      </c>
      <c r="Q21" s="227">
        <v>4752</v>
      </c>
      <c r="R21" s="227">
        <v>404</v>
      </c>
      <c r="S21" s="226">
        <f t="shared" si="4"/>
        <v>102</v>
      </c>
      <c r="T21" s="227">
        <v>0</v>
      </c>
      <c r="U21" s="227">
        <v>39</v>
      </c>
      <c r="V21" s="227">
        <v>63</v>
      </c>
      <c r="W21" s="226">
        <f t="shared" si="5"/>
        <v>3053</v>
      </c>
      <c r="X21" s="227">
        <v>71</v>
      </c>
      <c r="Y21" s="227">
        <v>2982</v>
      </c>
    </row>
    <row r="22" spans="1:25" ht="18.75" customHeight="1">
      <c r="A22" s="166" t="s">
        <v>186</v>
      </c>
      <c r="B22" s="226">
        <f t="shared" si="0"/>
        <v>15679</v>
      </c>
      <c r="C22" s="226">
        <v>161</v>
      </c>
      <c r="D22" s="226">
        <v>14807</v>
      </c>
      <c r="E22" s="226">
        <v>711</v>
      </c>
      <c r="F22" s="226">
        <f t="shared" si="1"/>
        <v>9799</v>
      </c>
      <c r="G22" s="227">
        <v>61</v>
      </c>
      <c r="H22" s="227">
        <v>9564</v>
      </c>
      <c r="I22" s="227">
        <v>174</v>
      </c>
      <c r="J22" s="226">
        <f t="shared" si="2"/>
        <v>559</v>
      </c>
      <c r="K22" s="227">
        <v>35</v>
      </c>
      <c r="L22" s="227">
        <v>452</v>
      </c>
      <c r="M22" s="227">
        <v>72</v>
      </c>
      <c r="N22" s="166" t="s">
        <v>186</v>
      </c>
      <c r="O22" s="226">
        <f t="shared" si="3"/>
        <v>5221</v>
      </c>
      <c r="P22" s="227">
        <v>65</v>
      </c>
      <c r="Q22" s="227">
        <v>4752</v>
      </c>
      <c r="R22" s="227">
        <v>404</v>
      </c>
      <c r="S22" s="226">
        <f t="shared" si="4"/>
        <v>100</v>
      </c>
      <c r="T22" s="227">
        <v>0</v>
      </c>
      <c r="U22" s="227">
        <v>39</v>
      </c>
      <c r="V22" s="227">
        <v>61</v>
      </c>
      <c r="W22" s="226">
        <f t="shared" si="5"/>
        <v>3048</v>
      </c>
      <c r="X22" s="227">
        <v>71</v>
      </c>
      <c r="Y22" s="227">
        <v>2977</v>
      </c>
    </row>
    <row r="23" spans="1:25" ht="20.100000000000001" customHeight="1">
      <c r="A23" s="166" t="s">
        <v>200</v>
      </c>
      <c r="B23" s="226">
        <f t="shared" si="0"/>
        <v>15720</v>
      </c>
      <c r="C23" s="226">
        <v>165</v>
      </c>
      <c r="D23" s="226">
        <v>14841</v>
      </c>
      <c r="E23" s="226">
        <v>714</v>
      </c>
      <c r="F23" s="226">
        <f t="shared" si="1"/>
        <v>9819</v>
      </c>
      <c r="G23" s="227">
        <v>61</v>
      </c>
      <c r="H23" s="227">
        <v>9585</v>
      </c>
      <c r="I23" s="227">
        <v>173</v>
      </c>
      <c r="J23" s="226">
        <f t="shared" si="2"/>
        <v>553</v>
      </c>
      <c r="K23" s="227">
        <v>36</v>
      </c>
      <c r="L23" s="227">
        <v>447</v>
      </c>
      <c r="M23" s="227">
        <v>70</v>
      </c>
      <c r="N23" s="166" t="s">
        <v>200</v>
      </c>
      <c r="O23" s="226">
        <f t="shared" si="3"/>
        <v>5247</v>
      </c>
      <c r="P23" s="227">
        <v>68</v>
      </c>
      <c r="Q23" s="227">
        <v>4770</v>
      </c>
      <c r="R23" s="227">
        <v>409</v>
      </c>
      <c r="S23" s="226">
        <f t="shared" si="4"/>
        <v>101</v>
      </c>
      <c r="T23" s="227">
        <v>0</v>
      </c>
      <c r="U23" s="227">
        <v>39</v>
      </c>
      <c r="V23" s="227">
        <v>62</v>
      </c>
      <c r="W23" s="226">
        <f t="shared" si="5"/>
        <v>3045</v>
      </c>
      <c r="X23" s="227">
        <v>71</v>
      </c>
      <c r="Y23" s="227">
        <v>2974</v>
      </c>
    </row>
    <row r="24" spans="1:25" ht="20.100000000000001" customHeight="1">
      <c r="A24" s="166" t="s">
        <v>189</v>
      </c>
      <c r="B24" s="226">
        <f t="shared" si="0"/>
        <v>15704</v>
      </c>
      <c r="C24" s="226">
        <v>160</v>
      </c>
      <c r="D24" s="226">
        <v>14839</v>
      </c>
      <c r="E24" s="226">
        <v>705</v>
      </c>
      <c r="F24" s="226">
        <f t="shared" si="1"/>
        <v>9791</v>
      </c>
      <c r="G24" s="227">
        <v>61</v>
      </c>
      <c r="H24" s="227">
        <v>9564</v>
      </c>
      <c r="I24" s="227">
        <v>166</v>
      </c>
      <c r="J24" s="226">
        <f t="shared" si="2"/>
        <v>551</v>
      </c>
      <c r="K24" s="227">
        <v>35</v>
      </c>
      <c r="L24" s="227">
        <v>447</v>
      </c>
      <c r="M24" s="227">
        <v>69</v>
      </c>
      <c r="N24" s="166" t="s">
        <v>189</v>
      </c>
      <c r="O24" s="226">
        <f t="shared" si="3"/>
        <v>5259</v>
      </c>
      <c r="P24" s="227">
        <v>64</v>
      </c>
      <c r="Q24" s="227">
        <v>4788</v>
      </c>
      <c r="R24" s="227">
        <v>407</v>
      </c>
      <c r="S24" s="226">
        <f t="shared" si="4"/>
        <v>103</v>
      </c>
      <c r="T24" s="227">
        <v>0</v>
      </c>
      <c r="U24" s="227">
        <v>40</v>
      </c>
      <c r="V24" s="227">
        <v>63</v>
      </c>
      <c r="W24" s="226">
        <f t="shared" si="5"/>
        <v>3039</v>
      </c>
      <c r="X24" s="227">
        <v>71</v>
      </c>
      <c r="Y24" s="227">
        <v>2968</v>
      </c>
    </row>
    <row r="25" spans="1:25" ht="20.100000000000001" customHeight="1">
      <c r="A25" s="166" t="s">
        <v>188</v>
      </c>
      <c r="B25" s="226">
        <f t="shared" si="0"/>
        <v>15760</v>
      </c>
      <c r="C25" s="226">
        <v>160</v>
      </c>
      <c r="D25" s="226">
        <v>14897</v>
      </c>
      <c r="E25" s="226">
        <v>703</v>
      </c>
      <c r="F25" s="226">
        <f t="shared" si="1"/>
        <v>9842</v>
      </c>
      <c r="G25" s="227">
        <v>61</v>
      </c>
      <c r="H25" s="227">
        <v>9615</v>
      </c>
      <c r="I25" s="227">
        <v>166</v>
      </c>
      <c r="J25" s="226">
        <f t="shared" si="2"/>
        <v>549</v>
      </c>
      <c r="K25" s="227">
        <v>35</v>
      </c>
      <c r="L25" s="227">
        <v>446</v>
      </c>
      <c r="M25" s="227">
        <v>68</v>
      </c>
      <c r="N25" s="166" t="s">
        <v>188</v>
      </c>
      <c r="O25" s="226">
        <f t="shared" si="3"/>
        <v>5266</v>
      </c>
      <c r="P25" s="227">
        <v>64</v>
      </c>
      <c r="Q25" s="227">
        <v>4796</v>
      </c>
      <c r="R25" s="227">
        <v>406</v>
      </c>
      <c r="S25" s="226">
        <f t="shared" si="4"/>
        <v>103</v>
      </c>
      <c r="T25" s="227">
        <v>0</v>
      </c>
      <c r="U25" s="227">
        <v>40</v>
      </c>
      <c r="V25" s="227">
        <v>63</v>
      </c>
      <c r="W25" s="226">
        <f t="shared" si="5"/>
        <v>3021</v>
      </c>
      <c r="X25" s="227">
        <v>71</v>
      </c>
      <c r="Y25" s="227">
        <v>2950</v>
      </c>
    </row>
    <row r="26" spans="1:25" ht="20.100000000000001" customHeight="1">
      <c r="A26" s="166" t="s">
        <v>191</v>
      </c>
      <c r="B26" s="226">
        <f t="shared" si="0"/>
        <v>15767</v>
      </c>
      <c r="C26" s="226">
        <v>162</v>
      </c>
      <c r="D26" s="226">
        <v>14898</v>
      </c>
      <c r="E26" s="226">
        <v>707</v>
      </c>
      <c r="F26" s="226">
        <f t="shared" si="1"/>
        <v>9835</v>
      </c>
      <c r="G26" s="227">
        <v>61</v>
      </c>
      <c r="H26" s="227">
        <v>9612</v>
      </c>
      <c r="I26" s="227">
        <v>162</v>
      </c>
      <c r="J26" s="226">
        <f t="shared" si="2"/>
        <v>551</v>
      </c>
      <c r="K26" s="227">
        <v>37</v>
      </c>
      <c r="L26" s="227">
        <v>446</v>
      </c>
      <c r="M26" s="227">
        <v>68</v>
      </c>
      <c r="N26" s="166" t="s">
        <v>191</v>
      </c>
      <c r="O26" s="226">
        <f t="shared" si="3"/>
        <v>5278</v>
      </c>
      <c r="P26" s="227">
        <v>64</v>
      </c>
      <c r="Q26" s="227">
        <v>4799</v>
      </c>
      <c r="R26" s="227">
        <v>415</v>
      </c>
      <c r="S26" s="226">
        <f t="shared" si="4"/>
        <v>103</v>
      </c>
      <c r="T26" s="227">
        <v>0</v>
      </c>
      <c r="U26" s="227">
        <v>41</v>
      </c>
      <c r="V26" s="227">
        <v>62</v>
      </c>
      <c r="W26" s="226">
        <f t="shared" si="5"/>
        <v>3012</v>
      </c>
      <c r="X26" s="227">
        <v>71</v>
      </c>
      <c r="Y26" s="227">
        <v>2941</v>
      </c>
    </row>
    <row r="27" spans="1:25" ht="20.100000000000001" customHeight="1">
      <c r="A27" s="166" t="s">
        <v>177</v>
      </c>
      <c r="B27" s="226">
        <f t="shared" si="0"/>
        <v>15765</v>
      </c>
      <c r="C27" s="226">
        <v>163</v>
      </c>
      <c r="D27" s="226">
        <v>14878</v>
      </c>
      <c r="E27" s="226">
        <v>724</v>
      </c>
      <c r="F27" s="226">
        <f t="shared" si="1"/>
        <v>9817</v>
      </c>
      <c r="G27" s="227">
        <v>61</v>
      </c>
      <c r="H27" s="227">
        <v>9597</v>
      </c>
      <c r="I27" s="227">
        <v>159</v>
      </c>
      <c r="J27" s="226">
        <f t="shared" si="2"/>
        <v>553</v>
      </c>
      <c r="K27" s="227">
        <v>38</v>
      </c>
      <c r="L27" s="227">
        <v>447</v>
      </c>
      <c r="M27" s="227">
        <v>68</v>
      </c>
      <c r="N27" s="166" t="s">
        <v>177</v>
      </c>
      <c r="O27" s="226">
        <f t="shared" si="3"/>
        <v>5292</v>
      </c>
      <c r="P27" s="227">
        <v>64</v>
      </c>
      <c r="Q27" s="227">
        <v>4793</v>
      </c>
      <c r="R27" s="227">
        <v>435</v>
      </c>
      <c r="S27" s="226">
        <f t="shared" si="4"/>
        <v>103</v>
      </c>
      <c r="T27" s="227">
        <v>0</v>
      </c>
      <c r="U27" s="227">
        <v>41</v>
      </c>
      <c r="V27" s="227">
        <v>62</v>
      </c>
      <c r="W27" s="226">
        <f t="shared" si="5"/>
        <v>3105</v>
      </c>
      <c r="X27" s="227">
        <v>59</v>
      </c>
      <c r="Y27" s="227">
        <v>3046</v>
      </c>
    </row>
    <row r="28" spans="1:25" ht="20.100000000000001" customHeight="1">
      <c r="A28" s="166" t="s">
        <v>194</v>
      </c>
      <c r="B28" s="226">
        <f t="shared" si="0"/>
        <v>15820</v>
      </c>
      <c r="C28" s="226">
        <v>162</v>
      </c>
      <c r="D28" s="226">
        <v>14936</v>
      </c>
      <c r="E28" s="226">
        <v>722</v>
      </c>
      <c r="F28" s="226">
        <f t="shared" si="1"/>
        <v>9854</v>
      </c>
      <c r="G28" s="227">
        <v>61</v>
      </c>
      <c r="H28" s="227">
        <v>9638</v>
      </c>
      <c r="I28" s="227">
        <v>155</v>
      </c>
      <c r="J28" s="226">
        <f t="shared" si="2"/>
        <v>547</v>
      </c>
      <c r="K28" s="227">
        <v>37</v>
      </c>
      <c r="L28" s="227">
        <v>442</v>
      </c>
      <c r="M28" s="227">
        <v>68</v>
      </c>
      <c r="N28" s="166" t="s">
        <v>194</v>
      </c>
      <c r="O28" s="226">
        <f t="shared" si="3"/>
        <v>5313</v>
      </c>
      <c r="P28" s="227">
        <v>64</v>
      </c>
      <c r="Q28" s="227">
        <v>4812</v>
      </c>
      <c r="R28" s="227">
        <v>437</v>
      </c>
      <c r="S28" s="226">
        <f t="shared" si="4"/>
        <v>106</v>
      </c>
      <c r="T28" s="227">
        <v>0</v>
      </c>
      <c r="U28" s="227">
        <v>44</v>
      </c>
      <c r="V28" s="227">
        <v>62</v>
      </c>
      <c r="W28" s="226">
        <f t="shared" si="5"/>
        <v>3095</v>
      </c>
      <c r="X28" s="227">
        <v>59</v>
      </c>
      <c r="Y28" s="227">
        <v>3036</v>
      </c>
    </row>
    <row r="29" spans="1:25" ht="20.100000000000001" customHeight="1">
      <c r="A29" s="166" t="s">
        <v>178</v>
      </c>
      <c r="B29" s="226">
        <f t="shared" si="0"/>
        <v>15835</v>
      </c>
      <c r="C29" s="226">
        <v>163</v>
      </c>
      <c r="D29" s="226">
        <v>14949</v>
      </c>
      <c r="E29" s="226">
        <v>723</v>
      </c>
      <c r="F29" s="226">
        <f t="shared" si="1"/>
        <v>9869</v>
      </c>
      <c r="G29" s="227">
        <v>64</v>
      </c>
      <c r="H29" s="227">
        <v>9650</v>
      </c>
      <c r="I29" s="227">
        <v>155</v>
      </c>
      <c r="J29" s="226">
        <f t="shared" si="2"/>
        <v>542</v>
      </c>
      <c r="K29" s="227">
        <v>35</v>
      </c>
      <c r="L29" s="227">
        <v>439</v>
      </c>
      <c r="M29" s="227">
        <v>68</v>
      </c>
      <c r="N29" s="166" t="s">
        <v>178</v>
      </c>
      <c r="O29" s="226">
        <f t="shared" si="3"/>
        <v>5318</v>
      </c>
      <c r="P29" s="227">
        <v>64</v>
      </c>
      <c r="Q29" s="227">
        <v>4816</v>
      </c>
      <c r="R29" s="227">
        <v>438</v>
      </c>
      <c r="S29" s="226">
        <f t="shared" si="4"/>
        <v>106</v>
      </c>
      <c r="T29" s="227">
        <v>0</v>
      </c>
      <c r="U29" s="227">
        <v>44</v>
      </c>
      <c r="V29" s="227">
        <v>62</v>
      </c>
      <c r="W29" s="226">
        <f t="shared" si="5"/>
        <v>3097</v>
      </c>
      <c r="X29" s="227">
        <v>59</v>
      </c>
      <c r="Y29" s="227">
        <v>3038</v>
      </c>
    </row>
    <row r="30" spans="1:25" ht="20.100000000000001" customHeight="1">
      <c r="A30" s="166" t="s">
        <v>193</v>
      </c>
      <c r="B30" s="226">
        <f t="shared" si="0"/>
        <v>15887</v>
      </c>
      <c r="C30" s="226">
        <v>161</v>
      </c>
      <c r="D30" s="226">
        <v>15011</v>
      </c>
      <c r="E30" s="226">
        <v>715</v>
      </c>
      <c r="F30" s="226">
        <f t="shared" si="1"/>
        <v>9924</v>
      </c>
      <c r="G30" s="227">
        <v>61</v>
      </c>
      <c r="H30" s="227">
        <v>9710</v>
      </c>
      <c r="I30" s="227">
        <v>153</v>
      </c>
      <c r="J30" s="226">
        <f t="shared" si="2"/>
        <v>543</v>
      </c>
      <c r="K30" s="227">
        <v>35</v>
      </c>
      <c r="L30" s="227">
        <v>440</v>
      </c>
      <c r="M30" s="227">
        <v>68</v>
      </c>
      <c r="N30" s="166" t="s">
        <v>193</v>
      </c>
      <c r="O30" s="226">
        <f t="shared" si="3"/>
        <v>5313</v>
      </c>
      <c r="P30" s="227">
        <v>65</v>
      </c>
      <c r="Q30" s="227">
        <v>4814</v>
      </c>
      <c r="R30" s="227">
        <v>434</v>
      </c>
      <c r="S30" s="226">
        <f t="shared" si="4"/>
        <v>107</v>
      </c>
      <c r="T30" s="227">
        <v>0</v>
      </c>
      <c r="U30" s="227">
        <v>47</v>
      </c>
      <c r="V30" s="227">
        <v>60</v>
      </c>
      <c r="W30" s="226">
        <f t="shared" si="5"/>
        <v>3090</v>
      </c>
      <c r="X30" s="227">
        <v>59</v>
      </c>
      <c r="Y30" s="227">
        <v>3031</v>
      </c>
    </row>
    <row r="31" spans="1:25" ht="20.100000000000001" customHeight="1">
      <c r="A31" s="170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70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</row>
    <row r="32" spans="1:25" ht="20.100000000000001" customHeight="1">
      <c r="A32" s="169" t="s">
        <v>9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</row>
    <row r="33" spans="1:25" s="66" customFormat="1" ht="20.100000000000001" customHeight="1">
      <c r="A33" s="161" t="s">
        <v>44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</row>
    <row r="34" spans="1:25" s="66" customFormat="1" ht="15" customHeight="1">
      <c r="M34" s="169"/>
      <c r="N34" s="169"/>
      <c r="O34" s="169"/>
      <c r="P34" s="169"/>
      <c r="Q34" s="169"/>
      <c r="R34" s="169"/>
      <c r="S34" s="169"/>
      <c r="T34" s="161"/>
      <c r="U34" s="169"/>
      <c r="V34" s="169"/>
      <c r="W34" s="169"/>
      <c r="X34" s="169"/>
      <c r="Y34" s="169"/>
    </row>
  </sheetData>
  <mergeCells count="25">
    <mergeCell ref="N7:N8"/>
    <mergeCell ref="N10:N11"/>
    <mergeCell ref="Y10:Y11"/>
    <mergeCell ref="A10:A11"/>
    <mergeCell ref="D10:D11"/>
    <mergeCell ref="H10:H11"/>
    <mergeCell ref="L10:L11"/>
    <mergeCell ref="Q10:Q11"/>
    <mergeCell ref="U10:U11"/>
    <mergeCell ref="N3:Y3"/>
    <mergeCell ref="N4:Y4"/>
    <mergeCell ref="A4:M4"/>
    <mergeCell ref="A7:A8"/>
    <mergeCell ref="B7:E7"/>
    <mergeCell ref="F7:I7"/>
    <mergeCell ref="J7:M7"/>
    <mergeCell ref="O7:R7"/>
    <mergeCell ref="S7:V7"/>
    <mergeCell ref="W7:Y7"/>
    <mergeCell ref="B8:E8"/>
    <mergeCell ref="F8:I8"/>
    <mergeCell ref="J8:M8"/>
    <mergeCell ref="O8:R8"/>
    <mergeCell ref="S8:V8"/>
    <mergeCell ref="W8:Y8"/>
  </mergeCells>
  <phoneticPr fontId="33" type="noConversion"/>
  <pageMargins left="0.25" right="0.25" top="0.75" bottom="0.75" header="0.30000001192092896" footer="0.30000001192092896"/>
  <pageSetup paperSize="9" scale="75" fitToWidth="0" orientation="portrait" blackAndWhite="1" r:id="rId1"/>
  <colBreaks count="1" manualBreakCount="1">
    <brk id="13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9">
    <tabColor rgb="FF315F97"/>
  </sheetPr>
  <dimension ref="A1:N31"/>
  <sheetViews>
    <sheetView showGridLines="0" view="pageBreakPreview" zoomScaleNormal="100" zoomScaleSheetLayoutView="100" workbookViewId="0">
      <selection activeCell="A3" sqref="A3:I3"/>
    </sheetView>
  </sheetViews>
  <sheetFormatPr defaultColWidth="8.88671875" defaultRowHeight="13.5"/>
  <cols>
    <col min="1" max="4" width="10.77734375" style="50" customWidth="1"/>
    <col min="5" max="5" width="10.77734375" style="49" customWidth="1"/>
    <col min="6" max="9" width="10.77734375" style="50" customWidth="1"/>
    <col min="10" max="10" width="11.77734375" style="50" customWidth="1"/>
    <col min="11" max="11" width="9.109375" style="50" customWidth="1"/>
    <col min="12" max="12" width="11.77734375" style="50" customWidth="1"/>
    <col min="13" max="13" width="9.88671875" style="50" customWidth="1"/>
    <col min="14" max="14" width="11.88671875" style="50" customWidth="1"/>
    <col min="15" max="16384" width="8.88671875" style="50"/>
  </cols>
  <sheetData>
    <row r="1" spans="1:14" ht="20.100000000000001" customHeight="1">
      <c r="A1" s="47" t="s">
        <v>162</v>
      </c>
    </row>
    <row r="2" spans="1:14" ht="12.75" customHeight="1"/>
    <row r="3" spans="1:14" s="75" customFormat="1" ht="25.5" customHeight="1">
      <c r="A3" s="257" t="s">
        <v>15</v>
      </c>
      <c r="B3" s="257"/>
      <c r="C3" s="257"/>
      <c r="D3" s="257"/>
      <c r="E3" s="257"/>
      <c r="F3" s="257"/>
      <c r="G3" s="257"/>
      <c r="H3" s="257"/>
      <c r="I3" s="257"/>
      <c r="J3" s="120"/>
      <c r="K3" s="120"/>
      <c r="L3" s="120"/>
      <c r="M3" s="120"/>
      <c r="N3" s="120"/>
    </row>
    <row r="4" spans="1:14" s="75" customFormat="1" ht="25.5" customHeight="1">
      <c r="A4" s="258" t="s">
        <v>203</v>
      </c>
      <c r="B4" s="258"/>
      <c r="C4" s="258"/>
      <c r="D4" s="258"/>
      <c r="E4" s="258"/>
      <c r="F4" s="258"/>
      <c r="G4" s="258"/>
      <c r="H4" s="258"/>
      <c r="I4" s="258"/>
      <c r="J4" s="120"/>
      <c r="K4" s="120"/>
      <c r="L4" s="120"/>
      <c r="M4" s="120"/>
      <c r="N4" s="120"/>
    </row>
    <row r="5" spans="1:14" ht="18" customHeight="1">
      <c r="A5" s="65" t="s">
        <v>150</v>
      </c>
      <c r="B5" s="62"/>
      <c r="C5" s="62"/>
      <c r="D5" s="62"/>
      <c r="E5" s="62"/>
      <c r="F5" s="121"/>
      <c r="G5" s="62"/>
      <c r="H5" s="62"/>
      <c r="I5" s="92" t="s">
        <v>24</v>
      </c>
      <c r="J5" s="49"/>
      <c r="K5" s="49"/>
      <c r="L5" s="122" t="s">
        <v>58</v>
      </c>
      <c r="M5" s="123"/>
      <c r="N5" s="123"/>
    </row>
    <row r="6" spans="1:14" s="71" customFormat="1" ht="20.100000000000001" customHeight="1">
      <c r="A6" s="259" t="s">
        <v>128</v>
      </c>
      <c r="B6" s="271" t="s">
        <v>18</v>
      </c>
      <c r="C6" s="272"/>
      <c r="D6" s="272"/>
      <c r="E6" s="272"/>
      <c r="F6" s="272"/>
      <c r="G6" s="272"/>
      <c r="H6" s="272"/>
      <c r="I6" s="272"/>
      <c r="J6" s="74"/>
      <c r="K6" s="74"/>
      <c r="L6" s="74"/>
      <c r="M6" s="74"/>
      <c r="N6" s="74"/>
    </row>
    <row r="7" spans="1:14" s="71" customFormat="1" ht="20.100000000000001" customHeight="1">
      <c r="A7" s="265"/>
      <c r="B7" s="262" t="s">
        <v>6</v>
      </c>
      <c r="C7" s="264"/>
      <c r="D7" s="267" t="s">
        <v>74</v>
      </c>
      <c r="E7" s="268"/>
      <c r="F7" s="274" t="s">
        <v>78</v>
      </c>
      <c r="G7" s="268"/>
      <c r="H7" s="262" t="s">
        <v>146</v>
      </c>
      <c r="I7" s="264"/>
    </row>
    <row r="8" spans="1:14" s="71" customFormat="1" ht="20.100000000000001" customHeight="1">
      <c r="A8" s="265"/>
      <c r="B8" s="67" t="s">
        <v>142</v>
      </c>
      <c r="C8" s="67" t="s">
        <v>137</v>
      </c>
      <c r="D8" s="86" t="s">
        <v>142</v>
      </c>
      <c r="E8" s="72" t="s">
        <v>137</v>
      </c>
      <c r="F8" s="97" t="s">
        <v>142</v>
      </c>
      <c r="G8" s="97" t="s">
        <v>137</v>
      </c>
      <c r="H8" s="97" t="s">
        <v>142</v>
      </c>
      <c r="I8" s="97" t="s">
        <v>137</v>
      </c>
    </row>
    <row r="9" spans="1:14" s="71" customFormat="1" ht="27">
      <c r="A9" s="266"/>
      <c r="B9" s="99" t="s">
        <v>158</v>
      </c>
      <c r="C9" s="99" t="s">
        <v>77</v>
      </c>
      <c r="D9" s="124" t="s">
        <v>158</v>
      </c>
      <c r="E9" s="124" t="s">
        <v>77</v>
      </c>
      <c r="F9" s="125" t="s">
        <v>158</v>
      </c>
      <c r="G9" s="99" t="s">
        <v>77</v>
      </c>
      <c r="H9" s="99" t="s">
        <v>158</v>
      </c>
      <c r="I9" s="99" t="s">
        <v>77</v>
      </c>
    </row>
    <row r="10" spans="1:14" s="71" customFormat="1" ht="20.100000000000001" customHeight="1">
      <c r="A10" s="70"/>
      <c r="E10" s="74"/>
    </row>
    <row r="11" spans="1:14" s="130" customFormat="1" ht="20.100000000000001" customHeight="1">
      <c r="A11" s="88">
        <v>2017</v>
      </c>
      <c r="B11" s="127">
        <v>134</v>
      </c>
      <c r="C11" s="117" t="s">
        <v>225</v>
      </c>
      <c r="D11" s="128">
        <v>20</v>
      </c>
      <c r="E11" s="117" t="s">
        <v>225</v>
      </c>
      <c r="F11" s="117">
        <v>0</v>
      </c>
      <c r="G11" s="128">
        <v>0</v>
      </c>
      <c r="H11" s="129">
        <v>71</v>
      </c>
      <c r="I11" s="117" t="s">
        <v>225</v>
      </c>
    </row>
    <row r="12" spans="1:14" s="130" customFormat="1" ht="20.100000000000001" customHeight="1">
      <c r="A12" s="70">
        <v>2018</v>
      </c>
      <c r="B12" s="117">
        <v>129</v>
      </c>
      <c r="C12" s="117" t="s">
        <v>225</v>
      </c>
      <c r="D12" s="60">
        <v>20</v>
      </c>
      <c r="E12" s="117" t="s">
        <v>225</v>
      </c>
      <c r="F12" s="117">
        <v>0</v>
      </c>
      <c r="G12" s="60">
        <v>0</v>
      </c>
      <c r="H12" s="59">
        <v>66</v>
      </c>
      <c r="I12" s="117" t="s">
        <v>225</v>
      </c>
    </row>
    <row r="13" spans="1:14" s="126" customFormat="1" ht="20.100000000000001" customHeight="1">
      <c r="A13" s="70">
        <v>2019</v>
      </c>
      <c r="B13" s="117">
        <v>124</v>
      </c>
      <c r="C13" s="117" t="s">
        <v>225</v>
      </c>
      <c r="D13" s="60">
        <v>20</v>
      </c>
      <c r="E13" s="117" t="s">
        <v>225</v>
      </c>
      <c r="F13" s="117">
        <v>0</v>
      </c>
      <c r="G13" s="60">
        <v>0</v>
      </c>
      <c r="H13" s="59">
        <v>61</v>
      </c>
      <c r="I13" s="117" t="s">
        <v>225</v>
      </c>
    </row>
    <row r="14" spans="1:14" s="126" customFormat="1" ht="20.100000000000001" customHeight="1">
      <c r="A14" s="70">
        <v>2020</v>
      </c>
      <c r="B14" s="117">
        <v>122</v>
      </c>
      <c r="C14" s="117" t="s">
        <v>225</v>
      </c>
      <c r="D14" s="147">
        <v>20</v>
      </c>
      <c r="E14" s="117" t="s">
        <v>225</v>
      </c>
      <c r="F14" s="117">
        <v>0</v>
      </c>
      <c r="G14" s="147">
        <v>0</v>
      </c>
      <c r="H14" s="59">
        <v>60</v>
      </c>
      <c r="I14" s="117" t="s">
        <v>225</v>
      </c>
    </row>
    <row r="15" spans="1:14" s="131" customFormat="1" ht="20.100000000000001" customHeight="1">
      <c r="A15" s="136">
        <v>2021</v>
      </c>
      <c r="B15" s="211">
        <v>122</v>
      </c>
      <c r="C15" s="211" t="s">
        <v>225</v>
      </c>
      <c r="D15" s="212">
        <v>20</v>
      </c>
      <c r="E15" s="211" t="s">
        <v>225</v>
      </c>
      <c r="F15" s="212">
        <v>0</v>
      </c>
      <c r="G15" s="212" t="s">
        <v>226</v>
      </c>
      <c r="H15" s="213">
        <v>60</v>
      </c>
      <c r="I15" s="211" t="s">
        <v>225</v>
      </c>
    </row>
    <row r="16" spans="1:14" s="71" customFormat="1" ht="20.100000000000001" customHeight="1">
      <c r="A16" s="61"/>
      <c r="B16" s="110"/>
      <c r="C16" s="110"/>
      <c r="D16" s="110"/>
      <c r="E16" s="110"/>
      <c r="F16" s="110"/>
      <c r="G16" s="110"/>
      <c r="H16" s="110"/>
      <c r="I16" s="110"/>
    </row>
    <row r="17" spans="1:9" ht="20.100000000000001" customHeight="1">
      <c r="A17" s="259" t="s">
        <v>128</v>
      </c>
      <c r="B17" s="271" t="s">
        <v>18</v>
      </c>
      <c r="C17" s="273"/>
      <c r="D17" s="271" t="s">
        <v>153</v>
      </c>
      <c r="E17" s="272"/>
      <c r="F17" s="272"/>
      <c r="G17" s="272"/>
      <c r="H17" s="272"/>
      <c r="I17" s="273"/>
    </row>
    <row r="18" spans="1:9" ht="20.100000000000001" customHeight="1">
      <c r="A18" s="260"/>
      <c r="B18" s="262" t="s">
        <v>75</v>
      </c>
      <c r="C18" s="263"/>
      <c r="D18" s="262" t="s">
        <v>147</v>
      </c>
      <c r="E18" s="264"/>
      <c r="F18" s="270" t="s">
        <v>13</v>
      </c>
      <c r="G18" s="270"/>
      <c r="H18" s="269" t="s">
        <v>76</v>
      </c>
      <c r="I18" s="269"/>
    </row>
    <row r="19" spans="1:9" s="71" customFormat="1" ht="20.100000000000001" customHeight="1">
      <c r="A19" s="260"/>
      <c r="B19" s="72" t="s">
        <v>142</v>
      </c>
      <c r="C19" s="97" t="s">
        <v>180</v>
      </c>
      <c r="D19" s="204" t="s">
        <v>142</v>
      </c>
      <c r="E19" s="204" t="s">
        <v>180</v>
      </c>
      <c r="F19" s="205" t="s">
        <v>142</v>
      </c>
      <c r="G19" s="206" t="s">
        <v>180</v>
      </c>
      <c r="H19" s="204" t="s">
        <v>142</v>
      </c>
      <c r="I19" s="204" t="s">
        <v>180</v>
      </c>
    </row>
    <row r="20" spans="1:9" ht="27">
      <c r="A20" s="261"/>
      <c r="B20" s="99" t="s">
        <v>158</v>
      </c>
      <c r="C20" s="99" t="s">
        <v>21</v>
      </c>
      <c r="D20" s="200" t="s">
        <v>158</v>
      </c>
      <c r="E20" s="202" t="s">
        <v>21</v>
      </c>
      <c r="F20" s="125" t="s">
        <v>158</v>
      </c>
      <c r="G20" s="200" t="s">
        <v>21</v>
      </c>
      <c r="H20" s="200" t="s">
        <v>158</v>
      </c>
      <c r="I20" s="202" t="s">
        <v>21</v>
      </c>
    </row>
    <row r="21" spans="1:9" ht="20.100000000000001" customHeight="1">
      <c r="A21" s="70"/>
      <c r="B21" s="64"/>
      <c r="C21" s="64"/>
      <c r="D21" s="64"/>
      <c r="E21" s="64"/>
      <c r="F21" s="64"/>
      <c r="G21" s="64"/>
      <c r="H21" s="64"/>
      <c r="I21" s="64"/>
    </row>
    <row r="22" spans="1:9" s="118" customFormat="1" ht="20.100000000000001" customHeight="1">
      <c r="A22" s="88">
        <v>2017</v>
      </c>
      <c r="B22" s="127">
        <v>43</v>
      </c>
      <c r="C22" s="117" t="s">
        <v>225</v>
      </c>
      <c r="D22" s="128">
        <v>488</v>
      </c>
      <c r="E22" s="117" t="s">
        <v>225</v>
      </c>
      <c r="F22" s="128">
        <v>452</v>
      </c>
      <c r="G22" s="117" t="s">
        <v>225</v>
      </c>
      <c r="H22" s="190">
        <v>36</v>
      </c>
      <c r="I22" s="117" t="s">
        <v>225</v>
      </c>
    </row>
    <row r="23" spans="1:9" s="118" customFormat="1" ht="20.100000000000001" customHeight="1">
      <c r="A23" s="70">
        <v>2018</v>
      </c>
      <c r="B23" s="117">
        <v>43</v>
      </c>
      <c r="C23" s="117" t="s">
        <v>225</v>
      </c>
      <c r="D23" s="60">
        <v>503</v>
      </c>
      <c r="E23" s="117" t="s">
        <v>225</v>
      </c>
      <c r="F23" s="60">
        <v>454</v>
      </c>
      <c r="G23" s="117" t="s">
        <v>225</v>
      </c>
      <c r="H23" s="190">
        <v>49</v>
      </c>
      <c r="I23" s="117" t="s">
        <v>225</v>
      </c>
    </row>
    <row r="24" spans="1:9" ht="20.100000000000001" customHeight="1">
      <c r="A24" s="70">
        <v>2019</v>
      </c>
      <c r="B24" s="117">
        <v>43</v>
      </c>
      <c r="C24" s="117" t="s">
        <v>225</v>
      </c>
      <c r="D24" s="60">
        <v>440</v>
      </c>
      <c r="E24" s="117" t="s">
        <v>225</v>
      </c>
      <c r="F24" s="60">
        <v>387</v>
      </c>
      <c r="G24" s="117" t="s">
        <v>225</v>
      </c>
      <c r="H24" s="190">
        <v>53</v>
      </c>
      <c r="I24" s="117" t="s">
        <v>225</v>
      </c>
    </row>
    <row r="25" spans="1:9" ht="20.100000000000001" customHeight="1">
      <c r="A25" s="70">
        <v>2020</v>
      </c>
      <c r="B25" s="117">
        <v>42</v>
      </c>
      <c r="C25" s="117" t="s">
        <v>225</v>
      </c>
      <c r="D25" s="147">
        <v>446</v>
      </c>
      <c r="E25" s="117" t="s">
        <v>225</v>
      </c>
      <c r="F25" s="147">
        <v>392</v>
      </c>
      <c r="G25" s="201" t="s">
        <v>225</v>
      </c>
      <c r="H25" s="190">
        <v>54</v>
      </c>
      <c r="I25" s="201" t="s">
        <v>225</v>
      </c>
    </row>
    <row r="26" spans="1:9" s="132" customFormat="1" ht="20.100000000000001" customHeight="1">
      <c r="A26" s="136">
        <v>2021</v>
      </c>
      <c r="B26" s="192">
        <v>42</v>
      </c>
      <c r="C26" s="192" t="s">
        <v>225</v>
      </c>
      <c r="D26" s="193">
        <v>469</v>
      </c>
      <c r="E26" s="192" t="s">
        <v>225</v>
      </c>
      <c r="F26" s="193">
        <v>404</v>
      </c>
      <c r="G26" s="192" t="s">
        <v>225</v>
      </c>
      <c r="H26" s="203">
        <v>65</v>
      </c>
      <c r="I26" s="192" t="s">
        <v>225</v>
      </c>
    </row>
    <row r="27" spans="1:9" ht="20.100000000000001" customHeight="1">
      <c r="A27" s="61"/>
      <c r="B27" s="62"/>
      <c r="C27" s="62"/>
      <c r="D27" s="62"/>
      <c r="E27" s="62"/>
      <c r="F27" s="62"/>
      <c r="G27" s="62"/>
      <c r="H27" s="62"/>
      <c r="I27" s="62"/>
    </row>
    <row r="28" spans="1:9" ht="15.95" customHeight="1">
      <c r="A28" s="133" t="s">
        <v>44</v>
      </c>
      <c r="B28" s="49"/>
      <c r="C28" s="64"/>
      <c r="D28" s="64"/>
      <c r="E28" s="64"/>
      <c r="F28" s="64"/>
      <c r="G28" s="64"/>
      <c r="H28" s="64"/>
      <c r="I28" s="64"/>
    </row>
    <row r="29" spans="1:9">
      <c r="A29" s="64"/>
      <c r="B29" s="49"/>
      <c r="C29" s="64"/>
      <c r="D29" s="64"/>
      <c r="E29" s="64"/>
      <c r="F29" s="64"/>
      <c r="G29" s="64"/>
      <c r="H29" s="64"/>
      <c r="I29" s="112"/>
    </row>
    <row r="30" spans="1:9">
      <c r="A30" s="134"/>
      <c r="B30" s="49"/>
      <c r="C30" s="64"/>
      <c r="D30" s="64"/>
      <c r="E30" s="64"/>
      <c r="F30" s="64"/>
      <c r="G30" s="64"/>
      <c r="H30" s="64"/>
      <c r="I30" s="64"/>
    </row>
    <row r="31" spans="1:9">
      <c r="A31" s="84"/>
      <c r="B31" s="49"/>
    </row>
  </sheetData>
  <mergeCells count="15">
    <mergeCell ref="A3:I3"/>
    <mergeCell ref="A4:I4"/>
    <mergeCell ref="A17:A20"/>
    <mergeCell ref="B18:C18"/>
    <mergeCell ref="D18:E18"/>
    <mergeCell ref="A6:A9"/>
    <mergeCell ref="B7:C7"/>
    <mergeCell ref="D7:E7"/>
    <mergeCell ref="H18:I18"/>
    <mergeCell ref="F18:G18"/>
    <mergeCell ref="D17:I17"/>
    <mergeCell ref="B6:I6"/>
    <mergeCell ref="B17:C17"/>
    <mergeCell ref="F7:G7"/>
    <mergeCell ref="H7:I7"/>
  </mergeCells>
  <phoneticPr fontId="33" type="noConversion"/>
  <pageMargins left="0.59041666984558105" right="0.59041666984558105" top="0.59041666984558105" bottom="0.59041666984558105" header="0" footer="0"/>
  <pageSetup paperSize="9" scale="66" fitToWidth="0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rgb="FF1F497D"/>
  </sheetPr>
  <dimension ref="A1:IT31"/>
  <sheetViews>
    <sheetView view="pageBreakPreview" zoomScaleNormal="100" zoomScaleSheetLayoutView="100" workbookViewId="0">
      <selection activeCell="A3" sqref="A3:G3"/>
    </sheetView>
  </sheetViews>
  <sheetFormatPr defaultColWidth="8.88671875" defaultRowHeight="13.5"/>
  <cols>
    <col min="1" max="7" width="10.77734375" style="50" customWidth="1"/>
    <col min="8" max="16384" width="8.88671875" style="50"/>
  </cols>
  <sheetData>
    <row r="1" spans="1:254" ht="20.100000000000001" customHeight="1">
      <c r="A1" s="47" t="s">
        <v>162</v>
      </c>
      <c r="G1" s="150" t="s">
        <v>19</v>
      </c>
    </row>
    <row r="2" spans="1:254" ht="20.100000000000001" customHeight="1"/>
    <row r="3" spans="1:254" ht="25.5">
      <c r="A3" s="257" t="s">
        <v>160</v>
      </c>
      <c r="B3" s="257"/>
      <c r="C3" s="257"/>
      <c r="D3" s="257"/>
      <c r="E3" s="257"/>
      <c r="F3" s="257"/>
      <c r="G3" s="257"/>
    </row>
    <row r="4" spans="1:254" ht="25.5">
      <c r="A4" s="257" t="s">
        <v>71</v>
      </c>
      <c r="B4" s="257"/>
      <c r="C4" s="257"/>
      <c r="D4" s="257"/>
      <c r="E4" s="257"/>
      <c r="F4" s="257"/>
      <c r="G4" s="257"/>
    </row>
    <row r="5" spans="1:254" ht="20.100000000000001" customHeight="1">
      <c r="A5" s="119"/>
      <c r="B5" s="119"/>
      <c r="C5" s="119"/>
      <c r="D5" s="119"/>
      <c r="E5" s="119"/>
      <c r="F5" s="119"/>
      <c r="G5" s="119"/>
    </row>
    <row r="6" spans="1:254" ht="15.95" customHeight="1">
      <c r="A6" s="79" t="s">
        <v>155</v>
      </c>
      <c r="B6" s="62"/>
      <c r="C6" s="62"/>
      <c r="D6" s="62"/>
      <c r="E6" s="110"/>
      <c r="F6" s="110"/>
      <c r="G6" s="92" t="s">
        <v>1</v>
      </c>
    </row>
    <row r="7" spans="1:254" ht="20.100000000000001" customHeight="1">
      <c r="A7" s="259" t="s">
        <v>67</v>
      </c>
      <c r="B7" s="275" t="s">
        <v>246</v>
      </c>
      <c r="C7" s="276"/>
      <c r="D7" s="276"/>
      <c r="E7" s="276"/>
      <c r="F7" s="276"/>
      <c r="G7" s="277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</row>
    <row r="8" spans="1:254" ht="20.100000000000001" customHeight="1">
      <c r="A8" s="260"/>
      <c r="B8" s="267" t="s">
        <v>70</v>
      </c>
      <c r="C8" s="274"/>
      <c r="D8" s="268"/>
      <c r="E8" s="274" t="s">
        <v>20</v>
      </c>
      <c r="F8" s="274"/>
      <c r="G8" s="27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</row>
    <row r="9" spans="1:254" ht="20.100000000000001" customHeight="1">
      <c r="A9" s="260"/>
      <c r="B9" s="53" t="s">
        <v>187</v>
      </c>
      <c r="C9" s="52" t="s">
        <v>195</v>
      </c>
      <c r="D9" s="52" t="s">
        <v>201</v>
      </c>
      <c r="E9" s="52" t="s">
        <v>181</v>
      </c>
      <c r="F9" s="52" t="s">
        <v>190</v>
      </c>
      <c r="G9" s="53" t="s">
        <v>197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</row>
    <row r="10" spans="1:254" ht="20.100000000000001" customHeight="1">
      <c r="A10" s="261"/>
      <c r="B10" s="57" t="s">
        <v>64</v>
      </c>
      <c r="C10" s="56" t="s">
        <v>145</v>
      </c>
      <c r="D10" s="58" t="s">
        <v>68</v>
      </c>
      <c r="E10" s="58" t="s">
        <v>184</v>
      </c>
      <c r="F10" s="113" t="s">
        <v>63</v>
      </c>
      <c r="G10" s="56" t="s">
        <v>68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</row>
    <row r="11" spans="1:254" ht="20.100000000000001" customHeight="1">
      <c r="A11" s="70"/>
      <c r="B11" s="49"/>
      <c r="C11" s="49"/>
      <c r="D11" s="49"/>
      <c r="G11" s="81"/>
    </row>
    <row r="12" spans="1:254" ht="20.100000000000001" customHeight="1">
      <c r="A12" s="70">
        <v>2017</v>
      </c>
      <c r="B12" s="114">
        <v>137743</v>
      </c>
      <c r="C12" s="115">
        <v>145649</v>
      </c>
      <c r="D12" s="115">
        <v>1604257</v>
      </c>
      <c r="E12" s="115">
        <v>16650</v>
      </c>
      <c r="F12" s="115">
        <v>1050</v>
      </c>
      <c r="G12" s="115">
        <v>0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</row>
    <row r="13" spans="1:254" ht="20.100000000000001" customHeight="1">
      <c r="A13" s="70">
        <v>2018</v>
      </c>
      <c r="B13" s="114">
        <v>138895</v>
      </c>
      <c r="C13" s="115">
        <v>146076</v>
      </c>
      <c r="D13" s="115">
        <v>1643096</v>
      </c>
      <c r="E13" s="115">
        <v>19000</v>
      </c>
      <c r="F13" s="115">
        <v>950</v>
      </c>
      <c r="G13" s="115">
        <v>0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</row>
    <row r="14" spans="1:254" ht="20.100000000000001" customHeight="1">
      <c r="A14" s="70">
        <v>2019</v>
      </c>
      <c r="B14" s="114">
        <v>136257</v>
      </c>
      <c r="C14" s="115">
        <v>142718</v>
      </c>
      <c r="D14" s="115">
        <v>1660927</v>
      </c>
      <c r="E14" s="115">
        <v>24700</v>
      </c>
      <c r="F14" s="115">
        <v>1200</v>
      </c>
      <c r="G14" s="115">
        <v>0</v>
      </c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</row>
    <row r="15" spans="1:254" ht="20.100000000000001" customHeight="1">
      <c r="A15" s="70">
        <v>2020</v>
      </c>
      <c r="B15" s="114">
        <v>68555</v>
      </c>
      <c r="C15" s="115">
        <v>69383</v>
      </c>
      <c r="D15" s="115">
        <v>1073303.4129999999</v>
      </c>
      <c r="E15" s="115">
        <v>16700</v>
      </c>
      <c r="F15" s="115">
        <v>750</v>
      </c>
      <c r="G15" s="115">
        <v>0</v>
      </c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  <c r="IT15" s="135"/>
    </row>
    <row r="16" spans="1:254" ht="20.100000000000001" customHeight="1">
      <c r="A16" s="136">
        <v>2021</v>
      </c>
      <c r="B16" s="139">
        <v>74863</v>
      </c>
      <c r="C16" s="138">
        <v>74573</v>
      </c>
      <c r="D16" s="138">
        <f>1172986990/1000</f>
        <v>1172986.99</v>
      </c>
      <c r="E16" s="138">
        <v>16700</v>
      </c>
      <c r="F16" s="138">
        <v>750</v>
      </c>
      <c r="G16" s="138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</row>
    <row r="17" spans="1:254" ht="20.100000000000001" customHeight="1">
      <c r="A17" s="69"/>
      <c r="B17" s="221"/>
      <c r="C17" s="222"/>
      <c r="D17" s="222"/>
      <c r="E17" s="222"/>
      <c r="F17" s="222"/>
      <c r="G17" s="223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</row>
    <row r="18" spans="1:254" ht="20.100000000000001" customHeight="1">
      <c r="A18" s="70" t="s">
        <v>183</v>
      </c>
      <c r="B18" s="228">
        <v>3721</v>
      </c>
      <c r="C18" s="229">
        <v>3596</v>
      </c>
      <c r="D18" s="229">
        <f>58758035/1000</f>
        <v>58758.035000000003</v>
      </c>
      <c r="E18" s="224">
        <v>900</v>
      </c>
      <c r="F18" s="224">
        <v>0</v>
      </c>
      <c r="G18" s="225"/>
    </row>
    <row r="19" spans="1:254" ht="20.100000000000001" customHeight="1">
      <c r="A19" s="70" t="s">
        <v>182</v>
      </c>
      <c r="B19" s="228">
        <v>4291</v>
      </c>
      <c r="C19" s="229">
        <v>4532</v>
      </c>
      <c r="D19" s="229">
        <f>73300749/1000</f>
        <v>73300.748999999996</v>
      </c>
      <c r="E19" s="224">
        <v>600</v>
      </c>
      <c r="F19" s="224">
        <v>0</v>
      </c>
      <c r="G19" s="225"/>
    </row>
    <row r="20" spans="1:254" ht="20.100000000000001" customHeight="1">
      <c r="A20" s="70" t="s">
        <v>192</v>
      </c>
      <c r="B20" s="228">
        <v>5762</v>
      </c>
      <c r="C20" s="229">
        <v>5664</v>
      </c>
      <c r="D20" s="229">
        <f>89720657/1000</f>
        <v>89720.657000000007</v>
      </c>
      <c r="E20" s="224">
        <v>750</v>
      </c>
      <c r="F20" s="224">
        <v>250</v>
      </c>
      <c r="G20" s="225"/>
    </row>
    <row r="21" spans="1:254" ht="20.100000000000001" customHeight="1">
      <c r="A21" s="70" t="s">
        <v>186</v>
      </c>
      <c r="B21" s="228">
        <v>6076</v>
      </c>
      <c r="C21" s="229">
        <v>5950</v>
      </c>
      <c r="D21" s="229">
        <f>99613642/1000</f>
        <v>99613.642000000007</v>
      </c>
      <c r="E21" s="224">
        <v>1000</v>
      </c>
      <c r="F21" s="224">
        <v>0</v>
      </c>
      <c r="G21" s="225"/>
    </row>
    <row r="22" spans="1:254" ht="20.100000000000001" customHeight="1">
      <c r="A22" s="70" t="s">
        <v>200</v>
      </c>
      <c r="B22" s="228">
        <v>9898</v>
      </c>
      <c r="C22" s="229">
        <v>9638</v>
      </c>
      <c r="D22" s="229">
        <f>134662136/1000</f>
        <v>134662.136</v>
      </c>
      <c r="E22" s="224">
        <v>1750</v>
      </c>
      <c r="F22" s="224">
        <v>500</v>
      </c>
      <c r="G22" s="225"/>
    </row>
    <row r="23" spans="1:254" ht="20.100000000000001" customHeight="1">
      <c r="A23" s="70" t="s">
        <v>189</v>
      </c>
      <c r="B23" s="228">
        <v>7107</v>
      </c>
      <c r="C23" s="229">
        <v>7058</v>
      </c>
      <c r="D23" s="229">
        <f>108009658/1000</f>
        <v>108009.658</v>
      </c>
      <c r="E23" s="224">
        <v>1900</v>
      </c>
      <c r="F23" s="224">
        <v>0</v>
      </c>
      <c r="G23" s="225"/>
    </row>
    <row r="24" spans="1:254" ht="20.100000000000001" customHeight="1">
      <c r="A24" s="70" t="s">
        <v>188</v>
      </c>
      <c r="B24" s="228">
        <v>5091</v>
      </c>
      <c r="C24" s="229">
        <v>5480</v>
      </c>
      <c r="D24" s="229">
        <f>81306353/1000</f>
        <v>81306.353000000003</v>
      </c>
      <c r="E24" s="224">
        <v>1400</v>
      </c>
      <c r="F24" s="224">
        <v>0</v>
      </c>
      <c r="G24" s="225"/>
    </row>
    <row r="25" spans="1:254" ht="20.100000000000001" customHeight="1">
      <c r="A25" s="70" t="s">
        <v>191</v>
      </c>
      <c r="B25" s="228">
        <v>5709</v>
      </c>
      <c r="C25" s="229">
        <v>5426</v>
      </c>
      <c r="D25" s="229">
        <f>98241889/1000</f>
        <v>98241.888999999996</v>
      </c>
      <c r="E25" s="224">
        <v>1950</v>
      </c>
      <c r="F25" s="224">
        <v>0</v>
      </c>
      <c r="G25" s="225"/>
    </row>
    <row r="26" spans="1:254" ht="20.100000000000001" customHeight="1">
      <c r="A26" s="70" t="s">
        <v>177</v>
      </c>
      <c r="B26" s="228">
        <v>5933</v>
      </c>
      <c r="C26" s="229">
        <v>5955</v>
      </c>
      <c r="D26" s="229">
        <f>101084938/1000</f>
        <v>101084.93799999999</v>
      </c>
      <c r="E26" s="224">
        <v>350</v>
      </c>
      <c r="F26" s="224">
        <v>0</v>
      </c>
      <c r="G26" s="225"/>
    </row>
    <row r="27" spans="1:254" ht="20.100000000000001" customHeight="1">
      <c r="A27" s="70" t="s">
        <v>194</v>
      </c>
      <c r="B27" s="228">
        <v>8185</v>
      </c>
      <c r="C27" s="229">
        <v>8176</v>
      </c>
      <c r="D27" s="229">
        <f>118643776/1000</f>
        <v>118643.776</v>
      </c>
      <c r="E27" s="224">
        <v>1250</v>
      </c>
      <c r="F27" s="224">
        <v>0</v>
      </c>
      <c r="G27" s="225"/>
    </row>
    <row r="28" spans="1:254" ht="20.100000000000001" customHeight="1">
      <c r="A28" s="70" t="s">
        <v>178</v>
      </c>
      <c r="B28" s="228">
        <v>7217</v>
      </c>
      <c r="C28" s="229">
        <v>7246</v>
      </c>
      <c r="D28" s="229">
        <f>114450907/1000</f>
        <v>114450.90700000001</v>
      </c>
      <c r="E28" s="224">
        <v>2900</v>
      </c>
      <c r="F28" s="224">
        <v>0</v>
      </c>
      <c r="G28" s="225"/>
    </row>
    <row r="29" spans="1:254" ht="20.100000000000001" customHeight="1">
      <c r="A29" s="70" t="s">
        <v>193</v>
      </c>
      <c r="B29" s="228">
        <v>5873</v>
      </c>
      <c r="C29" s="229">
        <v>5852</v>
      </c>
      <c r="D29" s="229">
        <f>95194250/1000</f>
        <v>95194.25</v>
      </c>
      <c r="E29" s="224">
        <v>1950</v>
      </c>
      <c r="F29" s="224">
        <v>0</v>
      </c>
      <c r="G29" s="225"/>
    </row>
    <row r="30" spans="1:254" ht="20.100000000000001" customHeight="1">
      <c r="A30" s="76"/>
      <c r="B30" s="62"/>
      <c r="C30" s="62"/>
      <c r="D30" s="62"/>
      <c r="E30" s="62"/>
      <c r="F30" s="62"/>
      <c r="G30" s="76"/>
    </row>
    <row r="31" spans="1:254" ht="15.95" customHeight="1">
      <c r="A31" s="66" t="s">
        <v>161</v>
      </c>
    </row>
  </sheetData>
  <mergeCells count="6">
    <mergeCell ref="A3:G3"/>
    <mergeCell ref="A4:G4"/>
    <mergeCell ref="A7:A10"/>
    <mergeCell ref="B8:D8"/>
    <mergeCell ref="E8:G8"/>
    <mergeCell ref="B7:G7"/>
  </mergeCells>
  <phoneticPr fontId="33" type="noConversion"/>
  <pageMargins left="0.7086111307144165" right="0.7086111307144165" top="0.35430556535720825" bottom="0.39347222447395325" header="0.31486111879348755" footer="0.3148611187934875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>
    <tabColor rgb="FF315F97"/>
  </sheetPr>
  <dimension ref="A1:AI31"/>
  <sheetViews>
    <sheetView view="pageBreakPreview" zoomScale="70" zoomScaleNormal="100" zoomScaleSheetLayoutView="70" workbookViewId="0">
      <selection activeCell="A3" sqref="A3:G3"/>
    </sheetView>
  </sheetViews>
  <sheetFormatPr defaultColWidth="8.88671875" defaultRowHeight="13.5"/>
  <cols>
    <col min="1" max="26" width="12.77734375" style="50" customWidth="1"/>
    <col min="27" max="27" width="16.109375" style="50" customWidth="1"/>
    <col min="28" max="28" width="18.109375" style="50" customWidth="1"/>
    <col min="29" max="35" width="12.77734375" style="50" customWidth="1"/>
    <col min="36" max="16384" width="8.88671875" style="50"/>
  </cols>
  <sheetData>
    <row r="1" spans="1:35" ht="20.100000000000001" customHeight="1">
      <c r="A1" s="47" t="s">
        <v>162</v>
      </c>
      <c r="M1" s="48" t="s">
        <v>19</v>
      </c>
      <c r="P1" s="47"/>
      <c r="R1" s="47"/>
    </row>
    <row r="2" spans="1:35" ht="20.100000000000001" customHeight="1"/>
    <row r="3" spans="1:35" s="75" customFormat="1" ht="25.5">
      <c r="A3" s="257" t="s">
        <v>16</v>
      </c>
      <c r="B3" s="257"/>
      <c r="C3" s="257"/>
      <c r="D3" s="257"/>
      <c r="E3" s="257"/>
      <c r="F3" s="257"/>
      <c r="G3" s="257"/>
      <c r="H3" s="257" t="s">
        <v>204</v>
      </c>
      <c r="I3" s="257"/>
      <c r="J3" s="257"/>
      <c r="K3" s="257"/>
      <c r="L3" s="257"/>
      <c r="M3" s="257"/>
      <c r="N3" s="297"/>
      <c r="O3" s="297"/>
      <c r="P3" s="297"/>
      <c r="Q3" s="297"/>
      <c r="R3" s="257"/>
      <c r="S3" s="257"/>
      <c r="T3" s="257"/>
      <c r="U3" s="257"/>
      <c r="V3" s="257"/>
      <c r="W3" s="297"/>
      <c r="X3" s="297"/>
      <c r="Y3" s="297"/>
      <c r="Z3" s="297"/>
      <c r="AA3" s="297"/>
      <c r="AB3" s="258"/>
      <c r="AC3" s="258"/>
      <c r="AD3" s="258"/>
      <c r="AE3" s="258"/>
      <c r="AF3" s="258"/>
      <c r="AG3" s="258"/>
      <c r="AH3" s="258"/>
      <c r="AI3" s="258"/>
    </row>
    <row r="4" spans="1:35" s="75" customFormat="1" ht="20.100000000000001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40"/>
      <c r="O4" s="140"/>
      <c r="P4" s="140"/>
      <c r="Q4" s="140"/>
      <c r="R4" s="119"/>
      <c r="S4" s="119"/>
      <c r="T4" s="119"/>
      <c r="U4" s="119"/>
      <c r="V4" s="119"/>
      <c r="W4" s="140"/>
      <c r="X4" s="140"/>
      <c r="Y4" s="140"/>
      <c r="Z4" s="140"/>
      <c r="AA4" s="140"/>
      <c r="AB4" s="137"/>
      <c r="AC4" s="137"/>
      <c r="AD4" s="137"/>
      <c r="AE4" s="137"/>
      <c r="AF4" s="137"/>
      <c r="AG4" s="137"/>
      <c r="AH4" s="137"/>
      <c r="AI4" s="137"/>
    </row>
    <row r="5" spans="1:35" ht="15.95" customHeight="1">
      <c r="A5" s="65" t="s">
        <v>93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92" t="s">
        <v>168</v>
      </c>
      <c r="N5" s="93"/>
      <c r="O5" s="93"/>
      <c r="P5" s="93"/>
      <c r="Q5" s="93"/>
      <c r="R5" s="93"/>
      <c r="S5" s="62"/>
      <c r="T5" s="94" t="s">
        <v>58</v>
      </c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2"/>
      <c r="AI5" s="92"/>
    </row>
    <row r="6" spans="1:35" ht="27.75" customHeight="1">
      <c r="A6" s="298" t="s">
        <v>69</v>
      </c>
      <c r="B6" s="272" t="s">
        <v>244</v>
      </c>
      <c r="C6" s="272"/>
      <c r="D6" s="272"/>
      <c r="E6" s="273"/>
      <c r="F6" s="271" t="s">
        <v>25</v>
      </c>
      <c r="G6" s="272"/>
      <c r="H6" s="272"/>
      <c r="I6" s="272"/>
      <c r="J6" s="272"/>
      <c r="K6" s="272"/>
      <c r="L6" s="272"/>
      <c r="M6" s="273"/>
      <c r="N6" s="301" t="s">
        <v>17</v>
      </c>
      <c r="O6" s="303"/>
      <c r="P6" s="303"/>
      <c r="Q6" s="303"/>
      <c r="R6" s="303" t="s">
        <v>5</v>
      </c>
      <c r="S6" s="302"/>
      <c r="T6" s="301" t="s">
        <v>27</v>
      </c>
      <c r="U6" s="302"/>
      <c r="V6" s="306" t="s">
        <v>111</v>
      </c>
      <c r="W6" s="303" t="s">
        <v>205</v>
      </c>
      <c r="X6" s="303"/>
      <c r="Y6" s="302"/>
      <c r="Z6" s="271" t="s">
        <v>84</v>
      </c>
      <c r="AA6" s="272"/>
      <c r="AB6" s="272"/>
      <c r="AC6" s="272" t="s">
        <v>206</v>
      </c>
      <c r="AD6" s="272"/>
      <c r="AE6" s="272"/>
      <c r="AF6" s="272"/>
      <c r="AG6" s="272"/>
      <c r="AH6" s="272"/>
      <c r="AI6" s="273"/>
    </row>
    <row r="7" spans="1:35" s="55" customFormat="1" ht="20.100000000000001" customHeight="1">
      <c r="A7" s="299"/>
      <c r="B7" s="295" t="s">
        <v>88</v>
      </c>
      <c r="C7" s="296" t="s">
        <v>102</v>
      </c>
      <c r="D7" s="296" t="s">
        <v>101</v>
      </c>
      <c r="E7" s="296" t="s">
        <v>82</v>
      </c>
      <c r="F7" s="267" t="s">
        <v>170</v>
      </c>
      <c r="G7" s="274"/>
      <c r="H7" s="274"/>
      <c r="I7" s="274"/>
      <c r="J7" s="274"/>
      <c r="K7" s="274"/>
      <c r="L7" s="289" t="s">
        <v>48</v>
      </c>
      <c r="M7" s="284"/>
      <c r="N7" s="284" t="s">
        <v>92</v>
      </c>
      <c r="O7" s="278" t="s">
        <v>81</v>
      </c>
      <c r="P7" s="278" t="s">
        <v>94</v>
      </c>
      <c r="Q7" s="278" t="s">
        <v>95</v>
      </c>
      <c r="R7" s="284" t="s">
        <v>107</v>
      </c>
      <c r="S7" s="300" t="s">
        <v>51</v>
      </c>
      <c r="T7" s="279" t="s">
        <v>216</v>
      </c>
      <c r="U7" s="279" t="s">
        <v>232</v>
      </c>
      <c r="V7" s="280"/>
      <c r="W7" s="52" t="s">
        <v>86</v>
      </c>
      <c r="X7" s="53" t="s">
        <v>85</v>
      </c>
      <c r="Y7" s="53" t="s">
        <v>99</v>
      </c>
      <c r="Z7" s="53" t="s">
        <v>103</v>
      </c>
      <c r="AA7" s="53" t="s">
        <v>129</v>
      </c>
      <c r="AB7" s="53" t="s">
        <v>108</v>
      </c>
      <c r="AC7" s="284" t="s">
        <v>113</v>
      </c>
      <c r="AD7" s="53" t="s">
        <v>123</v>
      </c>
      <c r="AE7" s="278" t="s">
        <v>80</v>
      </c>
      <c r="AF7" s="289" t="s">
        <v>136</v>
      </c>
      <c r="AG7" s="278" t="s">
        <v>106</v>
      </c>
      <c r="AH7" s="278" t="s">
        <v>100</v>
      </c>
      <c r="AI7" s="300" t="s">
        <v>59</v>
      </c>
    </row>
    <row r="8" spans="1:35" s="55" customFormat="1" ht="20.100000000000001" customHeight="1">
      <c r="A8" s="299"/>
      <c r="B8" s="260"/>
      <c r="C8" s="280"/>
      <c r="D8" s="280"/>
      <c r="E8" s="280"/>
      <c r="F8" s="289" t="s">
        <v>117</v>
      </c>
      <c r="G8" s="284"/>
      <c r="H8" s="290" t="s">
        <v>83</v>
      </c>
      <c r="I8" s="285"/>
      <c r="J8" s="290" t="s">
        <v>91</v>
      </c>
      <c r="K8" s="285"/>
      <c r="L8" s="290"/>
      <c r="M8" s="285"/>
      <c r="N8" s="285"/>
      <c r="O8" s="279"/>
      <c r="P8" s="279"/>
      <c r="Q8" s="279"/>
      <c r="R8" s="285"/>
      <c r="S8" s="282"/>
      <c r="T8" s="279"/>
      <c r="U8" s="279"/>
      <c r="V8" s="280"/>
      <c r="W8" s="95" t="s">
        <v>216</v>
      </c>
      <c r="X8" s="51" t="s">
        <v>216</v>
      </c>
      <c r="Y8" s="51" t="s">
        <v>216</v>
      </c>
      <c r="Z8" s="51" t="s">
        <v>89</v>
      </c>
      <c r="AA8" s="51" t="s">
        <v>220</v>
      </c>
      <c r="AB8" s="51" t="s">
        <v>125</v>
      </c>
      <c r="AC8" s="285"/>
      <c r="AD8" s="51" t="s">
        <v>222</v>
      </c>
      <c r="AE8" s="279"/>
      <c r="AF8" s="290"/>
      <c r="AG8" s="279"/>
      <c r="AH8" s="279"/>
      <c r="AI8" s="282"/>
    </row>
    <row r="9" spans="1:35" ht="15" customHeight="1">
      <c r="A9" s="291" t="s">
        <v>87</v>
      </c>
      <c r="B9" s="280"/>
      <c r="C9" s="280"/>
      <c r="D9" s="280"/>
      <c r="E9" s="280"/>
      <c r="F9" s="288" t="s">
        <v>166</v>
      </c>
      <c r="G9" s="266"/>
      <c r="H9" s="293" t="s">
        <v>169</v>
      </c>
      <c r="I9" s="294"/>
      <c r="J9" s="293" t="s">
        <v>157</v>
      </c>
      <c r="K9" s="294"/>
      <c r="L9" s="293" t="s">
        <v>50</v>
      </c>
      <c r="M9" s="294"/>
      <c r="N9" s="96" t="s">
        <v>49</v>
      </c>
      <c r="O9" s="279" t="s">
        <v>12</v>
      </c>
      <c r="P9" s="80"/>
      <c r="Q9" s="280" t="s">
        <v>149</v>
      </c>
      <c r="R9" s="280" t="s">
        <v>243</v>
      </c>
      <c r="S9" s="280" t="s">
        <v>26</v>
      </c>
      <c r="T9" s="304" t="s">
        <v>47</v>
      </c>
      <c r="U9" s="304" t="s">
        <v>65</v>
      </c>
      <c r="V9" s="304" t="s">
        <v>97</v>
      </c>
      <c r="W9" s="260" t="s">
        <v>209</v>
      </c>
      <c r="X9" s="280" t="s">
        <v>208</v>
      </c>
      <c r="Y9" s="280" t="s">
        <v>207</v>
      </c>
      <c r="Z9" s="280" t="s">
        <v>2</v>
      </c>
      <c r="AA9" s="51" t="s">
        <v>72</v>
      </c>
      <c r="AB9" s="51" t="s">
        <v>73</v>
      </c>
      <c r="AC9" s="260" t="s">
        <v>14</v>
      </c>
      <c r="AD9" s="280" t="s">
        <v>56</v>
      </c>
      <c r="AE9" s="280" t="s">
        <v>8</v>
      </c>
      <c r="AF9" s="286" t="s">
        <v>165</v>
      </c>
      <c r="AG9" s="286" t="s">
        <v>122</v>
      </c>
      <c r="AH9" s="51" t="s">
        <v>171</v>
      </c>
      <c r="AI9" s="282" t="s">
        <v>242</v>
      </c>
    </row>
    <row r="10" spans="1:35">
      <c r="A10" s="291"/>
      <c r="B10" s="280" t="s">
        <v>96</v>
      </c>
      <c r="C10" s="280" t="s">
        <v>66</v>
      </c>
      <c r="D10" s="280" t="s">
        <v>55</v>
      </c>
      <c r="E10" s="280"/>
      <c r="F10" s="67" t="s">
        <v>212</v>
      </c>
      <c r="G10" s="86" t="s">
        <v>210</v>
      </c>
      <c r="H10" s="52" t="s">
        <v>212</v>
      </c>
      <c r="I10" s="83" t="s">
        <v>210</v>
      </c>
      <c r="J10" s="53" t="s">
        <v>212</v>
      </c>
      <c r="K10" s="52" t="s">
        <v>210</v>
      </c>
      <c r="L10" s="52" t="s">
        <v>212</v>
      </c>
      <c r="M10" s="52" t="s">
        <v>210</v>
      </c>
      <c r="N10" s="98" t="s">
        <v>60</v>
      </c>
      <c r="O10" s="279"/>
      <c r="P10" s="149" t="s">
        <v>45</v>
      </c>
      <c r="Q10" s="280"/>
      <c r="R10" s="280"/>
      <c r="S10" s="280"/>
      <c r="T10" s="304"/>
      <c r="U10" s="304"/>
      <c r="V10" s="304"/>
      <c r="W10" s="265"/>
      <c r="X10" s="304"/>
      <c r="Y10" s="304"/>
      <c r="Z10" s="280"/>
      <c r="AA10" s="51" t="s">
        <v>154</v>
      </c>
      <c r="AB10" s="51" t="s">
        <v>172</v>
      </c>
      <c r="AC10" s="260"/>
      <c r="AD10" s="280"/>
      <c r="AE10" s="280"/>
      <c r="AF10" s="287"/>
      <c r="AG10" s="287"/>
      <c r="AH10" s="51" t="s">
        <v>98</v>
      </c>
      <c r="AI10" s="282"/>
    </row>
    <row r="11" spans="1:35" ht="12" customHeight="1">
      <c r="A11" s="292"/>
      <c r="B11" s="281"/>
      <c r="C11" s="281"/>
      <c r="D11" s="281"/>
      <c r="E11" s="281"/>
      <c r="F11" s="68" t="s">
        <v>104</v>
      </c>
      <c r="G11" s="73" t="s">
        <v>115</v>
      </c>
      <c r="H11" s="58" t="s">
        <v>104</v>
      </c>
      <c r="I11" s="57" t="s">
        <v>115</v>
      </c>
      <c r="J11" s="57" t="s">
        <v>104</v>
      </c>
      <c r="K11" s="57" t="s">
        <v>115</v>
      </c>
      <c r="L11" s="57" t="s">
        <v>104</v>
      </c>
      <c r="M11" s="56" t="s">
        <v>115</v>
      </c>
      <c r="N11" s="124" t="s">
        <v>54</v>
      </c>
      <c r="O11" s="307"/>
      <c r="P11" s="99"/>
      <c r="Q11" s="281"/>
      <c r="R11" s="281"/>
      <c r="S11" s="281"/>
      <c r="T11" s="305"/>
      <c r="U11" s="305"/>
      <c r="V11" s="305"/>
      <c r="W11" s="266"/>
      <c r="X11" s="305"/>
      <c r="Y11" s="305"/>
      <c r="Z11" s="281"/>
      <c r="AA11" s="56" t="s">
        <v>62</v>
      </c>
      <c r="AB11" s="56" t="s">
        <v>61</v>
      </c>
      <c r="AC11" s="261"/>
      <c r="AD11" s="281"/>
      <c r="AE11" s="281"/>
      <c r="AF11" s="288"/>
      <c r="AG11" s="288"/>
      <c r="AH11" s="51" t="s">
        <v>53</v>
      </c>
      <c r="AI11" s="283"/>
    </row>
    <row r="12" spans="1:35" ht="20.100000000000001" customHeight="1">
      <c r="A12" s="69"/>
      <c r="M12" s="69"/>
      <c r="V12" s="191"/>
      <c r="W12" s="191"/>
      <c r="AH12" s="100"/>
      <c r="AI12" s="81"/>
    </row>
    <row r="13" spans="1:35" s="106" customFormat="1" ht="20.100000000000001" customHeight="1">
      <c r="A13" s="141">
        <v>2017</v>
      </c>
      <c r="B13" s="105">
        <v>1</v>
      </c>
      <c r="C13" s="103">
        <v>0</v>
      </c>
      <c r="D13" s="103">
        <v>1</v>
      </c>
      <c r="E13" s="103">
        <v>4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7">
        <v>0</v>
      </c>
      <c r="M13" s="104">
        <v>0</v>
      </c>
      <c r="N13" s="102">
        <v>1</v>
      </c>
      <c r="O13" s="102">
        <v>0</v>
      </c>
      <c r="P13" s="102">
        <v>1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5</v>
      </c>
      <c r="Y13" s="102">
        <v>1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1</v>
      </c>
      <c r="AG13" s="102">
        <v>0</v>
      </c>
      <c r="AH13" s="102">
        <v>6</v>
      </c>
      <c r="AI13" s="104">
        <v>0</v>
      </c>
    </row>
    <row r="14" spans="1:35" s="106" customFormat="1" ht="20.100000000000001" customHeight="1">
      <c r="A14" s="141">
        <v>2018</v>
      </c>
      <c r="B14" s="105">
        <v>1</v>
      </c>
      <c r="C14" s="103">
        <v>0</v>
      </c>
      <c r="D14" s="103">
        <v>1</v>
      </c>
      <c r="E14" s="103">
        <v>3</v>
      </c>
      <c r="F14" s="103">
        <v>1</v>
      </c>
      <c r="G14" s="103">
        <v>61</v>
      </c>
      <c r="H14" s="103">
        <v>0</v>
      </c>
      <c r="I14" s="103">
        <v>0</v>
      </c>
      <c r="J14" s="103">
        <v>0</v>
      </c>
      <c r="K14" s="103">
        <v>0</v>
      </c>
      <c r="L14" s="107">
        <v>0</v>
      </c>
      <c r="M14" s="104">
        <v>0</v>
      </c>
      <c r="N14" s="102">
        <v>1</v>
      </c>
      <c r="O14" s="102">
        <v>0</v>
      </c>
      <c r="P14" s="102">
        <v>1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5</v>
      </c>
      <c r="Y14" s="102">
        <v>1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1</v>
      </c>
      <c r="AG14" s="102">
        <v>0</v>
      </c>
      <c r="AH14" s="102">
        <v>6</v>
      </c>
      <c r="AI14" s="104">
        <v>0</v>
      </c>
    </row>
    <row r="15" spans="1:35" s="101" customFormat="1" ht="20.100000000000001" customHeight="1">
      <c r="A15" s="141">
        <v>2019</v>
      </c>
      <c r="B15" s="105">
        <v>1</v>
      </c>
      <c r="C15" s="103">
        <v>0</v>
      </c>
      <c r="D15" s="103">
        <v>1</v>
      </c>
      <c r="E15" s="103">
        <v>3</v>
      </c>
      <c r="F15" s="103">
        <v>1</v>
      </c>
      <c r="G15" s="103">
        <v>61</v>
      </c>
      <c r="H15" s="103">
        <v>0</v>
      </c>
      <c r="I15" s="103">
        <v>0</v>
      </c>
      <c r="J15" s="103">
        <v>0</v>
      </c>
      <c r="K15" s="103">
        <v>0</v>
      </c>
      <c r="L15" s="107">
        <v>0</v>
      </c>
      <c r="M15" s="104">
        <v>0</v>
      </c>
      <c r="N15" s="102">
        <v>1</v>
      </c>
      <c r="O15" s="102">
        <v>0</v>
      </c>
      <c r="P15" s="102">
        <v>12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5</v>
      </c>
      <c r="Y15" s="102">
        <v>1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1</v>
      </c>
      <c r="AG15" s="102">
        <v>0</v>
      </c>
      <c r="AH15" s="102">
        <v>6</v>
      </c>
      <c r="AI15" s="104">
        <v>0</v>
      </c>
    </row>
    <row r="16" spans="1:35" s="101" customFormat="1" ht="20.100000000000001" customHeight="1">
      <c r="A16" s="141">
        <v>2020</v>
      </c>
      <c r="B16" s="105">
        <v>1</v>
      </c>
      <c r="C16" s="103">
        <v>0</v>
      </c>
      <c r="D16" s="103">
        <v>4</v>
      </c>
      <c r="E16" s="103">
        <v>2</v>
      </c>
      <c r="F16" s="103">
        <v>1</v>
      </c>
      <c r="G16" s="103">
        <v>61</v>
      </c>
      <c r="H16" s="103">
        <v>0</v>
      </c>
      <c r="I16" s="103">
        <v>0</v>
      </c>
      <c r="J16" s="103">
        <v>0</v>
      </c>
      <c r="K16" s="103">
        <v>0</v>
      </c>
      <c r="L16" s="107">
        <v>0</v>
      </c>
      <c r="M16" s="104">
        <v>0</v>
      </c>
      <c r="N16" s="102">
        <v>1</v>
      </c>
      <c r="O16" s="102">
        <v>0</v>
      </c>
      <c r="P16" s="102">
        <v>13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5</v>
      </c>
      <c r="Y16" s="102">
        <v>1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1</v>
      </c>
      <c r="AG16" s="102">
        <v>0</v>
      </c>
      <c r="AH16" s="102">
        <v>5</v>
      </c>
      <c r="AI16" s="104">
        <v>1</v>
      </c>
    </row>
    <row r="17" spans="1:35" s="108" customFormat="1" ht="20.100000000000001" customHeight="1">
      <c r="A17" s="142">
        <v>2021</v>
      </c>
      <c r="B17" s="195">
        <v>1</v>
      </c>
      <c r="C17" s="194">
        <v>0</v>
      </c>
      <c r="D17" s="194">
        <v>4</v>
      </c>
      <c r="E17" s="194">
        <v>2</v>
      </c>
      <c r="F17" s="194">
        <v>1</v>
      </c>
      <c r="G17" s="194">
        <v>61</v>
      </c>
      <c r="H17" s="194">
        <v>0</v>
      </c>
      <c r="I17" s="194">
        <v>0</v>
      </c>
      <c r="J17" s="194">
        <v>0</v>
      </c>
      <c r="K17" s="194">
        <v>0</v>
      </c>
      <c r="L17" s="196">
        <v>0</v>
      </c>
      <c r="M17" s="197">
        <v>0</v>
      </c>
      <c r="N17" s="195">
        <v>1</v>
      </c>
      <c r="O17" s="195">
        <v>0</v>
      </c>
      <c r="P17" s="195">
        <f>SUM(P18:P29)</f>
        <v>13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6</v>
      </c>
      <c r="Y17" s="195">
        <v>1</v>
      </c>
      <c r="Z17" s="195">
        <v>0</v>
      </c>
      <c r="AA17" s="195">
        <v>0</v>
      </c>
      <c r="AB17" s="195">
        <v>0</v>
      </c>
      <c r="AC17" s="195">
        <v>0</v>
      </c>
      <c r="AD17" s="195">
        <v>0</v>
      </c>
      <c r="AE17" s="195">
        <v>0</v>
      </c>
      <c r="AF17" s="195">
        <v>2</v>
      </c>
      <c r="AG17" s="195">
        <v>0</v>
      </c>
      <c r="AH17" s="195">
        <v>2</v>
      </c>
      <c r="AI17" s="197">
        <v>1</v>
      </c>
    </row>
    <row r="18" spans="1:35" s="55" customFormat="1" ht="20.100000000000001" customHeight="1">
      <c r="A18" s="109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</row>
    <row r="19" spans="1:35" s="55" customFormat="1" ht="20.100000000000001" customHeight="1">
      <c r="A19" s="143" t="s">
        <v>32</v>
      </c>
      <c r="B19" s="217">
        <v>0</v>
      </c>
      <c r="C19" s="217">
        <v>0</v>
      </c>
      <c r="D19" s="217">
        <v>2</v>
      </c>
      <c r="E19" s="217">
        <v>1</v>
      </c>
      <c r="F19" s="217">
        <v>1</v>
      </c>
      <c r="G19" s="217">
        <v>61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>
        <v>0</v>
      </c>
      <c r="P19" s="217">
        <v>2</v>
      </c>
      <c r="Q19" s="217">
        <v>0</v>
      </c>
      <c r="R19" s="217">
        <v>0</v>
      </c>
      <c r="S19" s="217">
        <v>0</v>
      </c>
      <c r="T19" s="217">
        <v>0</v>
      </c>
      <c r="U19" s="217">
        <v>0</v>
      </c>
      <c r="V19" s="217">
        <v>0</v>
      </c>
      <c r="W19" s="217">
        <v>0</v>
      </c>
      <c r="X19" s="217">
        <v>0</v>
      </c>
      <c r="Y19" s="217">
        <v>0</v>
      </c>
      <c r="Z19" s="217">
        <v>0</v>
      </c>
      <c r="AA19" s="217">
        <v>0</v>
      </c>
      <c r="AB19" s="217">
        <v>0</v>
      </c>
      <c r="AC19" s="217">
        <v>0</v>
      </c>
      <c r="AD19" s="217">
        <v>0</v>
      </c>
      <c r="AE19" s="217">
        <v>0</v>
      </c>
      <c r="AF19" s="217">
        <v>0</v>
      </c>
      <c r="AG19" s="217">
        <v>0</v>
      </c>
      <c r="AH19" s="217">
        <v>0</v>
      </c>
      <c r="AI19" s="217">
        <v>0</v>
      </c>
    </row>
    <row r="20" spans="1:35" s="55" customFormat="1" ht="20.100000000000001" customHeight="1">
      <c r="A20" s="144" t="s">
        <v>28</v>
      </c>
      <c r="B20" s="217">
        <v>0</v>
      </c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0</v>
      </c>
      <c r="O20" s="217">
        <v>0</v>
      </c>
      <c r="P20" s="217">
        <v>0</v>
      </c>
      <c r="Q20" s="217">
        <v>0</v>
      </c>
      <c r="R20" s="217">
        <v>0</v>
      </c>
      <c r="S20" s="217">
        <v>0</v>
      </c>
      <c r="T20" s="217">
        <v>0</v>
      </c>
      <c r="U20" s="217">
        <v>0</v>
      </c>
      <c r="V20" s="217">
        <v>0</v>
      </c>
      <c r="W20" s="217">
        <v>0</v>
      </c>
      <c r="X20" s="217">
        <v>6</v>
      </c>
      <c r="Y20" s="217">
        <v>1</v>
      </c>
      <c r="Z20" s="217">
        <v>0</v>
      </c>
      <c r="AA20" s="217">
        <v>0</v>
      </c>
      <c r="AB20" s="217">
        <v>0</v>
      </c>
      <c r="AC20" s="217">
        <v>0</v>
      </c>
      <c r="AD20" s="217">
        <v>0</v>
      </c>
      <c r="AE20" s="217">
        <v>0</v>
      </c>
      <c r="AF20" s="217">
        <v>0</v>
      </c>
      <c r="AG20" s="217">
        <v>0</v>
      </c>
      <c r="AH20" s="217">
        <v>1</v>
      </c>
      <c r="AI20" s="217">
        <v>1</v>
      </c>
    </row>
    <row r="21" spans="1:35" s="55" customFormat="1" ht="20.100000000000001" customHeight="1">
      <c r="A21" s="144" t="s">
        <v>33</v>
      </c>
      <c r="B21" s="217">
        <v>0</v>
      </c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>
        <v>0</v>
      </c>
      <c r="P21" s="217">
        <v>0</v>
      </c>
      <c r="Q21" s="217">
        <v>0</v>
      </c>
      <c r="R21" s="217">
        <v>0</v>
      </c>
      <c r="S21" s="217">
        <v>0</v>
      </c>
      <c r="T21" s="217">
        <v>0</v>
      </c>
      <c r="U21" s="217">
        <v>0</v>
      </c>
      <c r="V21" s="217">
        <v>0</v>
      </c>
      <c r="W21" s="217">
        <v>0</v>
      </c>
      <c r="X21" s="217">
        <v>0</v>
      </c>
      <c r="Y21" s="217">
        <v>0</v>
      </c>
      <c r="Z21" s="217">
        <v>0</v>
      </c>
      <c r="AA21" s="217">
        <v>0</v>
      </c>
      <c r="AB21" s="217">
        <v>0</v>
      </c>
      <c r="AC21" s="217">
        <v>0</v>
      </c>
      <c r="AD21" s="217">
        <v>0</v>
      </c>
      <c r="AE21" s="217">
        <v>0</v>
      </c>
      <c r="AF21" s="217">
        <v>0</v>
      </c>
      <c r="AG21" s="217">
        <v>0</v>
      </c>
      <c r="AH21" s="217">
        <v>0</v>
      </c>
      <c r="AI21" s="217">
        <v>0</v>
      </c>
    </row>
    <row r="22" spans="1:35" s="55" customFormat="1" ht="20.100000000000001" customHeight="1">
      <c r="A22" s="144" t="s">
        <v>30</v>
      </c>
      <c r="B22" s="217">
        <v>1</v>
      </c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  <c r="M22" s="217">
        <v>0</v>
      </c>
      <c r="N22" s="217">
        <v>0</v>
      </c>
      <c r="O22" s="217">
        <v>0</v>
      </c>
      <c r="P22" s="217">
        <v>1</v>
      </c>
      <c r="Q22" s="217">
        <v>0</v>
      </c>
      <c r="R22" s="217">
        <v>0</v>
      </c>
      <c r="S22" s="217">
        <v>0</v>
      </c>
      <c r="T22" s="217">
        <v>0</v>
      </c>
      <c r="U22" s="217">
        <v>0</v>
      </c>
      <c r="V22" s="217">
        <v>0</v>
      </c>
      <c r="W22" s="217">
        <v>0</v>
      </c>
      <c r="X22" s="217">
        <v>0</v>
      </c>
      <c r="Y22" s="217">
        <v>0</v>
      </c>
      <c r="Z22" s="217">
        <v>0</v>
      </c>
      <c r="AA22" s="217">
        <v>0</v>
      </c>
      <c r="AB22" s="217">
        <v>0</v>
      </c>
      <c r="AC22" s="217">
        <v>0</v>
      </c>
      <c r="AD22" s="217">
        <v>0</v>
      </c>
      <c r="AE22" s="217">
        <v>0</v>
      </c>
      <c r="AF22" s="217">
        <v>0</v>
      </c>
      <c r="AG22" s="217">
        <v>0</v>
      </c>
      <c r="AH22" s="217">
        <v>0</v>
      </c>
      <c r="AI22" s="217">
        <v>0</v>
      </c>
    </row>
    <row r="23" spans="1:35" s="55" customFormat="1" ht="20.100000000000001" customHeight="1">
      <c r="A23" s="144" t="s">
        <v>144</v>
      </c>
      <c r="B23" s="217">
        <v>0</v>
      </c>
      <c r="C23" s="217">
        <v>0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>
        <v>0</v>
      </c>
      <c r="P23" s="217">
        <v>1</v>
      </c>
      <c r="Q23" s="217">
        <v>0</v>
      </c>
      <c r="R23" s="217">
        <v>0</v>
      </c>
      <c r="S23" s="217">
        <v>0</v>
      </c>
      <c r="T23" s="217">
        <v>0</v>
      </c>
      <c r="U23" s="217">
        <v>0</v>
      </c>
      <c r="V23" s="217">
        <v>0</v>
      </c>
      <c r="W23" s="217">
        <v>0</v>
      </c>
      <c r="X23" s="217">
        <v>0</v>
      </c>
      <c r="Y23" s="217">
        <v>0</v>
      </c>
      <c r="Z23" s="217">
        <v>0</v>
      </c>
      <c r="AA23" s="217">
        <v>0</v>
      </c>
      <c r="AB23" s="217">
        <v>0</v>
      </c>
      <c r="AC23" s="217">
        <v>0</v>
      </c>
      <c r="AD23" s="217">
        <v>0</v>
      </c>
      <c r="AE23" s="217">
        <v>0</v>
      </c>
      <c r="AF23" s="217">
        <v>0</v>
      </c>
      <c r="AG23" s="217">
        <v>0</v>
      </c>
      <c r="AH23" s="217">
        <v>0</v>
      </c>
      <c r="AI23" s="217">
        <v>0</v>
      </c>
    </row>
    <row r="24" spans="1:35" s="55" customFormat="1" ht="20.100000000000001" customHeight="1">
      <c r="A24" s="144" t="s">
        <v>31</v>
      </c>
      <c r="B24" s="217">
        <v>0</v>
      </c>
      <c r="C24" s="217">
        <v>0</v>
      </c>
      <c r="D24" s="217">
        <v>0</v>
      </c>
      <c r="E24" s="217">
        <v>0</v>
      </c>
      <c r="F24" s="217"/>
      <c r="G24" s="217">
        <v>0</v>
      </c>
      <c r="H24" s="217">
        <v>0</v>
      </c>
      <c r="I24" s="217">
        <v>0</v>
      </c>
      <c r="J24" s="217">
        <v>0</v>
      </c>
      <c r="K24" s="217">
        <v>0</v>
      </c>
      <c r="L24" s="217">
        <v>0</v>
      </c>
      <c r="M24" s="217">
        <v>0</v>
      </c>
      <c r="N24" s="217">
        <v>0</v>
      </c>
      <c r="O24" s="217">
        <v>0</v>
      </c>
      <c r="P24" s="217">
        <v>4</v>
      </c>
      <c r="Q24" s="217">
        <v>0</v>
      </c>
      <c r="R24" s="217">
        <v>0</v>
      </c>
      <c r="S24" s="217">
        <v>0</v>
      </c>
      <c r="T24" s="217">
        <v>0</v>
      </c>
      <c r="U24" s="217">
        <v>0</v>
      </c>
      <c r="V24" s="217">
        <v>0</v>
      </c>
      <c r="W24" s="217">
        <v>0</v>
      </c>
      <c r="X24" s="217">
        <v>0</v>
      </c>
      <c r="Y24" s="217">
        <v>0</v>
      </c>
      <c r="Z24" s="217">
        <v>0</v>
      </c>
      <c r="AA24" s="217">
        <v>0</v>
      </c>
      <c r="AB24" s="217">
        <v>0</v>
      </c>
      <c r="AC24" s="217">
        <v>0</v>
      </c>
      <c r="AD24" s="217">
        <v>0</v>
      </c>
      <c r="AE24" s="217">
        <v>0</v>
      </c>
      <c r="AF24" s="217">
        <v>2</v>
      </c>
      <c r="AG24" s="217">
        <v>0</v>
      </c>
      <c r="AH24" s="217">
        <v>1</v>
      </c>
      <c r="AI24" s="217">
        <v>0</v>
      </c>
    </row>
    <row r="25" spans="1:35" s="55" customFormat="1" ht="20.100000000000001" customHeight="1">
      <c r="A25" s="144" t="s">
        <v>29</v>
      </c>
      <c r="B25" s="217">
        <v>0</v>
      </c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3</v>
      </c>
      <c r="Q25" s="217">
        <v>0</v>
      </c>
      <c r="R25" s="217">
        <v>0</v>
      </c>
      <c r="S25" s="217">
        <v>0</v>
      </c>
      <c r="T25" s="217">
        <v>0</v>
      </c>
      <c r="U25" s="217">
        <v>0</v>
      </c>
      <c r="V25" s="217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</row>
    <row r="26" spans="1:35" s="55" customFormat="1" ht="20.100000000000001" customHeight="1">
      <c r="A26" s="144" t="s">
        <v>34</v>
      </c>
      <c r="B26" s="217">
        <v>0</v>
      </c>
      <c r="C26" s="217">
        <v>0</v>
      </c>
      <c r="D26" s="217">
        <v>2</v>
      </c>
      <c r="E26" s="217">
        <v>1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1</v>
      </c>
      <c r="O26" s="217">
        <v>0</v>
      </c>
      <c r="P26" s="217">
        <v>1</v>
      </c>
      <c r="Q26" s="217">
        <v>0</v>
      </c>
      <c r="R26" s="217">
        <v>0</v>
      </c>
      <c r="S26" s="217">
        <v>0</v>
      </c>
      <c r="T26" s="217">
        <v>0</v>
      </c>
      <c r="U26" s="217">
        <v>0</v>
      </c>
      <c r="V26" s="217">
        <v>0</v>
      </c>
      <c r="W26" s="217">
        <v>0</v>
      </c>
      <c r="X26" s="217">
        <v>0</v>
      </c>
      <c r="Y26" s="217">
        <v>0</v>
      </c>
      <c r="Z26" s="217">
        <v>0</v>
      </c>
      <c r="AA26" s="217">
        <v>0</v>
      </c>
      <c r="AB26" s="217">
        <v>0</v>
      </c>
      <c r="AC26" s="217">
        <v>0</v>
      </c>
      <c r="AD26" s="217">
        <v>0</v>
      </c>
      <c r="AE26" s="217">
        <v>0</v>
      </c>
      <c r="AF26" s="217">
        <v>0</v>
      </c>
      <c r="AG26" s="217">
        <v>0</v>
      </c>
      <c r="AH26" s="217">
        <v>0</v>
      </c>
      <c r="AI26" s="217">
        <v>0</v>
      </c>
    </row>
    <row r="27" spans="1:35" s="55" customFormat="1" ht="20.100000000000001" customHeight="1">
      <c r="A27" s="144" t="s">
        <v>37</v>
      </c>
      <c r="B27" s="217">
        <v>0</v>
      </c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  <c r="M27" s="217">
        <v>0</v>
      </c>
      <c r="N27" s="217">
        <v>0</v>
      </c>
      <c r="O27" s="217">
        <v>0</v>
      </c>
      <c r="P27" s="217">
        <v>0</v>
      </c>
      <c r="Q27" s="217">
        <v>0</v>
      </c>
      <c r="R27" s="217">
        <v>0</v>
      </c>
      <c r="S27" s="217">
        <v>0</v>
      </c>
      <c r="T27" s="217">
        <v>0</v>
      </c>
      <c r="U27" s="217">
        <v>0</v>
      </c>
      <c r="V27" s="217">
        <v>0</v>
      </c>
      <c r="W27" s="217">
        <v>0</v>
      </c>
      <c r="X27" s="217">
        <v>0</v>
      </c>
      <c r="Y27" s="217">
        <v>0</v>
      </c>
      <c r="Z27" s="217">
        <v>0</v>
      </c>
      <c r="AA27" s="217">
        <v>0</v>
      </c>
      <c r="AB27" s="217">
        <v>0</v>
      </c>
      <c r="AC27" s="217">
        <v>0</v>
      </c>
      <c r="AD27" s="217">
        <v>0</v>
      </c>
      <c r="AE27" s="217">
        <v>0</v>
      </c>
      <c r="AF27" s="217">
        <v>0</v>
      </c>
      <c r="AG27" s="217">
        <v>0</v>
      </c>
      <c r="AH27" s="217">
        <v>0</v>
      </c>
      <c r="AI27" s="217">
        <v>0</v>
      </c>
    </row>
    <row r="28" spans="1:35" s="55" customFormat="1" ht="20.100000000000001" customHeight="1">
      <c r="A28" s="144" t="s">
        <v>35</v>
      </c>
      <c r="B28" s="217">
        <v>0</v>
      </c>
      <c r="C28" s="217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217">
        <v>0</v>
      </c>
      <c r="O28" s="217">
        <v>0</v>
      </c>
      <c r="P28" s="217">
        <v>0</v>
      </c>
      <c r="Q28" s="217">
        <v>0</v>
      </c>
      <c r="R28" s="217">
        <v>0</v>
      </c>
      <c r="S28" s="217">
        <v>0</v>
      </c>
      <c r="T28" s="217">
        <v>0</v>
      </c>
      <c r="U28" s="217">
        <v>0</v>
      </c>
      <c r="V28" s="217">
        <v>0</v>
      </c>
      <c r="W28" s="217">
        <v>0</v>
      </c>
      <c r="X28" s="217">
        <v>0</v>
      </c>
      <c r="Y28" s="217">
        <v>0</v>
      </c>
      <c r="Z28" s="217">
        <v>0</v>
      </c>
      <c r="AA28" s="217">
        <v>0</v>
      </c>
      <c r="AB28" s="217">
        <v>0</v>
      </c>
      <c r="AC28" s="217">
        <v>0</v>
      </c>
      <c r="AD28" s="217">
        <v>0</v>
      </c>
      <c r="AE28" s="217">
        <v>0</v>
      </c>
      <c r="AF28" s="217">
        <v>0</v>
      </c>
      <c r="AG28" s="217">
        <v>0</v>
      </c>
      <c r="AH28" s="217">
        <v>0</v>
      </c>
      <c r="AI28" s="217">
        <v>0</v>
      </c>
    </row>
    <row r="29" spans="1:35" s="55" customFormat="1" ht="20.100000000000001" customHeight="1">
      <c r="A29" s="144" t="s">
        <v>36</v>
      </c>
      <c r="B29" s="217">
        <v>0</v>
      </c>
      <c r="C29" s="217">
        <v>0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1</v>
      </c>
      <c r="Q29" s="217">
        <v>0</v>
      </c>
      <c r="R29" s="217">
        <v>0</v>
      </c>
      <c r="S29" s="217">
        <v>0</v>
      </c>
      <c r="T29" s="217">
        <v>0</v>
      </c>
      <c r="U29" s="217">
        <v>0</v>
      </c>
      <c r="V29" s="217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</row>
    <row r="30" spans="1:35" ht="20.100000000000001" customHeight="1">
      <c r="A30" s="76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9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20"/>
    </row>
    <row r="31" spans="1:35" ht="15.95" customHeight="1">
      <c r="A31" s="66" t="s">
        <v>52</v>
      </c>
      <c r="AH31" s="111"/>
      <c r="AI31" s="111"/>
    </row>
  </sheetData>
  <mergeCells count="64">
    <mergeCell ref="L9:M9"/>
    <mergeCell ref="V6:V8"/>
    <mergeCell ref="U7:U8"/>
    <mergeCell ref="S7:S8"/>
    <mergeCell ref="D10:D11"/>
    <mergeCell ref="E7:E11"/>
    <mergeCell ref="D7:D9"/>
    <mergeCell ref="S9:S11"/>
    <mergeCell ref="R9:R11"/>
    <mergeCell ref="O9:O11"/>
    <mergeCell ref="O7:O8"/>
    <mergeCell ref="V9:V11"/>
    <mergeCell ref="R7:R8"/>
    <mergeCell ref="N6:Q6"/>
    <mergeCell ref="W6:Y6"/>
    <mergeCell ref="T7:T8"/>
    <mergeCell ref="X9:X11"/>
    <mergeCell ref="Y9:Y11"/>
    <mergeCell ref="P7:P8"/>
    <mergeCell ref="R6:S6"/>
    <mergeCell ref="W9:W11"/>
    <mergeCell ref="T9:T11"/>
    <mergeCell ref="U9:U11"/>
    <mergeCell ref="Q9:Q11"/>
    <mergeCell ref="A3:G3"/>
    <mergeCell ref="H3:M3"/>
    <mergeCell ref="AC6:AI6"/>
    <mergeCell ref="N3:Q3"/>
    <mergeCell ref="N7:N8"/>
    <mergeCell ref="R3:V3"/>
    <mergeCell ref="A6:A8"/>
    <mergeCell ref="B6:E6"/>
    <mergeCell ref="AI7:AI8"/>
    <mergeCell ref="L7:M8"/>
    <mergeCell ref="Z6:AB6"/>
    <mergeCell ref="T6:U6"/>
    <mergeCell ref="F6:M6"/>
    <mergeCell ref="F7:K7"/>
    <mergeCell ref="Q7:Q8"/>
    <mergeCell ref="W3:AA3"/>
    <mergeCell ref="A9:A11"/>
    <mergeCell ref="F9:G9"/>
    <mergeCell ref="H9:I9"/>
    <mergeCell ref="J9:K9"/>
    <mergeCell ref="B10:B11"/>
    <mergeCell ref="B7:B9"/>
    <mergeCell ref="C7:C9"/>
    <mergeCell ref="F8:G8"/>
    <mergeCell ref="C10:C11"/>
    <mergeCell ref="H8:I8"/>
    <mergeCell ref="J8:K8"/>
    <mergeCell ref="AH7:AH8"/>
    <mergeCell ref="AB3:AI3"/>
    <mergeCell ref="AE7:AE8"/>
    <mergeCell ref="Z9:Z11"/>
    <mergeCell ref="AI9:AI11"/>
    <mergeCell ref="AC7:AC8"/>
    <mergeCell ref="AG7:AG8"/>
    <mergeCell ref="AG9:AG11"/>
    <mergeCell ref="AD9:AD11"/>
    <mergeCell ref="AE9:AE11"/>
    <mergeCell ref="AF9:AF11"/>
    <mergeCell ref="AC9:AC11"/>
    <mergeCell ref="AF7:AF8"/>
  </mergeCells>
  <phoneticPr fontId="33" type="noConversion"/>
  <pageMargins left="0.7086111307144165" right="0.7086111307144165" top="0.74750000238418579" bottom="0.74750000238418579" header="0.31486111879348755" footer="0.31486111879348755"/>
  <pageSetup paperSize="9" scale="45" orientation="portrait" r:id="rId1"/>
  <colBreaks count="1" manualBreakCount="1">
    <brk id="25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rgb="FFFFFFFF"/>
  </sheetPr>
  <dimension ref="A1:G30"/>
  <sheetViews>
    <sheetView topLeftCell="A13" zoomScale="85" zoomScaleNormal="85" zoomScaleSheetLayoutView="75" workbookViewId="0">
      <selection activeCell="K16" sqref="K16"/>
    </sheetView>
  </sheetViews>
  <sheetFormatPr defaultColWidth="8.88671875" defaultRowHeight="15"/>
  <cols>
    <col min="1" max="1" width="12.33203125" style="1" customWidth="1"/>
    <col min="2" max="2" width="11.6640625" style="1" customWidth="1"/>
    <col min="3" max="3" width="13.5546875" style="1" customWidth="1"/>
    <col min="4" max="4" width="14.88671875" style="1" customWidth="1"/>
    <col min="5" max="5" width="13.33203125" style="2" customWidth="1"/>
    <col min="6" max="6" width="10.109375" style="1" customWidth="1"/>
    <col min="7" max="16384" width="8.88671875" style="1"/>
  </cols>
  <sheetData>
    <row r="1" spans="1:6" ht="30" customHeight="1">
      <c r="A1" s="9" t="s">
        <v>7</v>
      </c>
      <c r="F1" s="27"/>
    </row>
    <row r="2" spans="1:6" ht="15" customHeight="1"/>
    <row r="3" spans="1:6" s="7" customFormat="1" ht="25.5" customHeight="1">
      <c r="A3" s="308" t="s">
        <v>38</v>
      </c>
      <c r="B3" s="308"/>
      <c r="C3" s="308"/>
      <c r="D3" s="308"/>
      <c r="E3" s="308"/>
      <c r="F3" s="308"/>
    </row>
    <row r="4" spans="1:6" s="7" customFormat="1" ht="25.5" customHeight="1">
      <c r="A4" s="308" t="s">
        <v>11</v>
      </c>
      <c r="B4" s="308"/>
      <c r="C4" s="308"/>
      <c r="D4" s="308"/>
      <c r="E4" s="308"/>
      <c r="F4" s="308"/>
    </row>
    <row r="5" spans="1:6" s="5" customFormat="1" ht="19.5" customHeight="1">
      <c r="A5" s="6" t="s">
        <v>173</v>
      </c>
      <c r="E5" s="309" t="s">
        <v>167</v>
      </c>
      <c r="F5" s="309"/>
    </row>
    <row r="6" spans="1:6" ht="36" customHeight="1">
      <c r="A6" s="310" t="s">
        <v>0</v>
      </c>
      <c r="B6" s="313" t="s">
        <v>90</v>
      </c>
      <c r="C6" s="26" t="s">
        <v>4</v>
      </c>
      <c r="D6" s="25"/>
      <c r="E6" s="25"/>
      <c r="F6" s="316" t="s">
        <v>43</v>
      </c>
    </row>
    <row r="7" spans="1:6" ht="18" customHeight="1">
      <c r="A7" s="311"/>
      <c r="B7" s="314"/>
      <c r="C7" s="14" t="s">
        <v>228</v>
      </c>
      <c r="D7" s="28" t="s">
        <v>227</v>
      </c>
      <c r="E7" s="28" t="s">
        <v>214</v>
      </c>
      <c r="F7" s="317"/>
    </row>
    <row r="8" spans="1:6" ht="18" customHeight="1">
      <c r="A8" s="312"/>
      <c r="B8" s="315"/>
      <c r="C8" s="29" t="s">
        <v>120</v>
      </c>
      <c r="D8" s="30" t="s">
        <v>55</v>
      </c>
      <c r="E8" s="30" t="s">
        <v>141</v>
      </c>
      <c r="F8" s="318"/>
    </row>
    <row r="9" spans="1:6" ht="9.75" customHeight="1">
      <c r="A9" s="16"/>
      <c r="F9" s="11"/>
    </row>
    <row r="10" spans="1:6" ht="24" customHeight="1">
      <c r="A10" s="12">
        <v>2013</v>
      </c>
      <c r="B10" s="19">
        <v>0</v>
      </c>
      <c r="C10" s="19">
        <v>4416917</v>
      </c>
      <c r="D10" s="19">
        <v>4399892</v>
      </c>
      <c r="E10" s="19">
        <v>17025</v>
      </c>
      <c r="F10" s="15">
        <v>2013</v>
      </c>
    </row>
    <row r="11" spans="1:6" ht="24" customHeight="1">
      <c r="A11" s="13">
        <v>2014</v>
      </c>
      <c r="B11" s="31">
        <v>0</v>
      </c>
      <c r="C11" s="31">
        <v>1502111</v>
      </c>
      <c r="D11" s="31">
        <v>1495681</v>
      </c>
      <c r="E11" s="31">
        <v>6430</v>
      </c>
      <c r="F11" s="23">
        <v>2014</v>
      </c>
    </row>
    <row r="12" spans="1:6" s="24" customFormat="1" ht="24" customHeight="1">
      <c r="A12" s="13">
        <v>2015</v>
      </c>
      <c r="B12" s="31">
        <v>0</v>
      </c>
      <c r="C12" s="31">
        <v>2847281</v>
      </c>
      <c r="D12" s="31">
        <v>2846636</v>
      </c>
      <c r="E12" s="31">
        <v>645</v>
      </c>
      <c r="F12" s="23">
        <v>2015</v>
      </c>
    </row>
    <row r="13" spans="1:6" s="22" customFormat="1" ht="24" customHeight="1">
      <c r="A13" s="13">
        <v>2016</v>
      </c>
      <c r="B13" s="31">
        <v>0</v>
      </c>
      <c r="C13" s="31">
        <v>2897984</v>
      </c>
      <c r="D13" s="31">
        <v>2893158</v>
      </c>
      <c r="E13" s="31">
        <v>4826</v>
      </c>
      <c r="F13" s="23">
        <v>2016</v>
      </c>
    </row>
    <row r="14" spans="1:6" s="22" customFormat="1" ht="24" customHeight="1">
      <c r="A14" s="12">
        <v>2017</v>
      </c>
      <c r="B14" s="19">
        <v>0</v>
      </c>
      <c r="C14" s="19">
        <v>3915654</v>
      </c>
      <c r="D14" s="19">
        <v>3910820</v>
      </c>
      <c r="E14" s="19">
        <v>4834</v>
      </c>
      <c r="F14" s="15">
        <v>2017</v>
      </c>
    </row>
    <row r="15" spans="1:6" s="21" customFormat="1" ht="24" customHeight="1">
      <c r="A15" s="34">
        <v>2018</v>
      </c>
      <c r="B15" s="35"/>
      <c r="C15" s="35"/>
      <c r="D15" s="35"/>
      <c r="E15" s="35"/>
      <c r="F15" s="36">
        <v>2018</v>
      </c>
    </row>
    <row r="16" spans="1:6" ht="30" customHeight="1">
      <c r="A16" s="12" t="s">
        <v>236</v>
      </c>
      <c r="B16" s="19"/>
      <c r="C16" s="18"/>
      <c r="D16" s="32"/>
      <c r="E16" s="33"/>
      <c r="F16" s="15" t="s">
        <v>121</v>
      </c>
    </row>
    <row r="17" spans="1:7" ht="30" customHeight="1">
      <c r="A17" s="12" t="s">
        <v>233</v>
      </c>
      <c r="B17" s="19"/>
      <c r="C17" s="18"/>
      <c r="D17" s="32"/>
      <c r="E17" s="33"/>
      <c r="F17" s="15" t="s">
        <v>114</v>
      </c>
    </row>
    <row r="18" spans="1:7" ht="30" customHeight="1">
      <c r="A18" s="12" t="s">
        <v>237</v>
      </c>
      <c r="B18" s="19"/>
      <c r="C18" s="18"/>
      <c r="D18" s="32"/>
      <c r="E18" s="33"/>
      <c r="F18" s="15" t="s">
        <v>132</v>
      </c>
    </row>
    <row r="19" spans="1:7" ht="30" customHeight="1">
      <c r="A19" s="12" t="s">
        <v>234</v>
      </c>
      <c r="B19" s="19"/>
      <c r="C19" s="18"/>
      <c r="D19" s="32"/>
      <c r="E19" s="33"/>
      <c r="F19" s="15" t="s">
        <v>140</v>
      </c>
    </row>
    <row r="20" spans="1:7" ht="30" customHeight="1">
      <c r="A20" s="12" t="s">
        <v>235</v>
      </c>
      <c r="B20" s="19"/>
      <c r="C20" s="18"/>
      <c r="D20" s="32"/>
      <c r="E20" s="33"/>
      <c r="F20" s="15" t="s">
        <v>110</v>
      </c>
    </row>
    <row r="21" spans="1:7" ht="30" customHeight="1">
      <c r="A21" s="12" t="s">
        <v>239</v>
      </c>
      <c r="B21" s="19"/>
      <c r="C21" s="18"/>
      <c r="D21" s="32"/>
      <c r="E21" s="33"/>
      <c r="F21" s="15" t="s">
        <v>135</v>
      </c>
    </row>
    <row r="22" spans="1:7" ht="30" customHeight="1">
      <c r="A22" s="12" t="s">
        <v>241</v>
      </c>
      <c r="B22" s="19"/>
      <c r="C22" s="18"/>
      <c r="D22" s="32"/>
      <c r="E22" s="33"/>
      <c r="F22" s="15" t="s">
        <v>109</v>
      </c>
    </row>
    <row r="23" spans="1:7" ht="30" customHeight="1">
      <c r="A23" s="12" t="s">
        <v>238</v>
      </c>
      <c r="B23" s="19"/>
      <c r="C23" s="18"/>
      <c r="D23" s="32"/>
      <c r="E23" s="33"/>
      <c r="F23" s="15" t="s">
        <v>116</v>
      </c>
      <c r="G23" s="20"/>
    </row>
    <row r="24" spans="1:7" ht="30" customHeight="1">
      <c r="A24" s="12" t="s">
        <v>240</v>
      </c>
      <c r="B24" s="19"/>
      <c r="C24" s="18"/>
      <c r="D24" s="32"/>
      <c r="E24" s="33"/>
      <c r="F24" s="15" t="s">
        <v>124</v>
      </c>
    </row>
    <row r="25" spans="1:7" ht="30" customHeight="1">
      <c r="A25" s="12" t="s">
        <v>174</v>
      </c>
      <c r="B25" s="19"/>
      <c r="C25" s="18"/>
      <c r="D25" s="32"/>
      <c r="E25" s="33"/>
      <c r="F25" s="15" t="s">
        <v>112</v>
      </c>
    </row>
    <row r="26" spans="1:7" ht="30" customHeight="1">
      <c r="A26" s="12" t="s">
        <v>176</v>
      </c>
      <c r="B26" s="19"/>
      <c r="C26" s="18"/>
      <c r="D26" s="32"/>
      <c r="E26" s="33"/>
      <c r="F26" s="15" t="s">
        <v>105</v>
      </c>
    </row>
    <row r="27" spans="1:7" ht="30" customHeight="1">
      <c r="A27" s="12" t="s">
        <v>175</v>
      </c>
      <c r="B27" s="19"/>
      <c r="C27" s="18"/>
      <c r="D27" s="32"/>
      <c r="E27" s="33"/>
      <c r="F27" s="15" t="s">
        <v>119</v>
      </c>
    </row>
    <row r="28" spans="1:7" ht="9.75" customHeight="1">
      <c r="A28" s="4"/>
      <c r="B28" s="3"/>
      <c r="C28" s="17"/>
      <c r="D28" s="3"/>
      <c r="E28" s="3"/>
      <c r="F28" s="8"/>
    </row>
    <row r="29" spans="1:7">
      <c r="A29" s="6" t="s">
        <v>39</v>
      </c>
      <c r="F29" s="6"/>
    </row>
    <row r="30" spans="1:7">
      <c r="A30" s="5" t="s">
        <v>40</v>
      </c>
      <c r="B30" s="10"/>
      <c r="C30" s="10"/>
    </row>
  </sheetData>
  <mergeCells count="6">
    <mergeCell ref="A3:F3"/>
    <mergeCell ref="A4:F4"/>
    <mergeCell ref="E5:F5"/>
    <mergeCell ref="A6:A8"/>
    <mergeCell ref="B6:B8"/>
    <mergeCell ref="F6:F8"/>
  </mergeCells>
  <phoneticPr fontId="33" type="noConversion"/>
  <pageMargins left="0.7086111307144165" right="0.7086111307144165" top="0.62986111640930176" bottom="0.51138889789581299" header="0.31486111879348755" footer="0.3148611187934875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315F97"/>
  </sheetPr>
  <dimension ref="A1:F32"/>
  <sheetViews>
    <sheetView view="pageBreakPreview" zoomScaleNormal="100" zoomScaleSheetLayoutView="100" workbookViewId="0">
      <selection activeCell="A3" sqref="A3:E3"/>
    </sheetView>
  </sheetViews>
  <sheetFormatPr defaultColWidth="8.88671875" defaultRowHeight="13.5"/>
  <cols>
    <col min="1" max="4" width="12.77734375" style="50" customWidth="1"/>
    <col min="5" max="5" width="12.77734375" style="49" customWidth="1"/>
    <col min="6" max="16384" width="8.88671875" style="50"/>
  </cols>
  <sheetData>
    <row r="1" spans="1:5" ht="20.100000000000001" customHeight="1">
      <c r="A1" s="47" t="s">
        <v>162</v>
      </c>
      <c r="E1" s="48" t="s">
        <v>19</v>
      </c>
    </row>
    <row r="2" spans="1:5" ht="20.100000000000001" customHeight="1"/>
    <row r="3" spans="1:5" s="75" customFormat="1" ht="25.5" customHeight="1">
      <c r="A3" s="257" t="s">
        <v>163</v>
      </c>
      <c r="B3" s="257"/>
      <c r="C3" s="257"/>
      <c r="D3" s="257"/>
      <c r="E3" s="257"/>
    </row>
    <row r="4" spans="1:5" s="75" customFormat="1" ht="25.5" customHeight="1">
      <c r="A4" s="258" t="s">
        <v>79</v>
      </c>
      <c r="B4" s="258"/>
      <c r="C4" s="258"/>
      <c r="D4" s="258"/>
      <c r="E4" s="258"/>
    </row>
    <row r="5" spans="1:5" s="75" customFormat="1" ht="20.100000000000001" customHeight="1">
      <c r="A5" s="119"/>
      <c r="B5" s="119"/>
      <c r="C5" s="119"/>
      <c r="D5" s="119"/>
      <c r="E5" s="119"/>
    </row>
    <row r="6" spans="1:5" s="66" customFormat="1" ht="15.95" customHeight="1">
      <c r="A6" s="66" t="s">
        <v>143</v>
      </c>
      <c r="E6" s="151" t="s">
        <v>167</v>
      </c>
    </row>
    <row r="7" spans="1:5" ht="20.100000000000001" customHeight="1">
      <c r="A7" s="259" t="s">
        <v>164</v>
      </c>
      <c r="B7" s="306" t="s">
        <v>90</v>
      </c>
      <c r="C7" s="85" t="s">
        <v>3</v>
      </c>
      <c r="D7" s="63"/>
      <c r="E7" s="63"/>
    </row>
    <row r="8" spans="1:5" ht="20.100000000000001" customHeight="1">
      <c r="A8" s="260"/>
      <c r="B8" s="280"/>
      <c r="C8" s="86" t="s">
        <v>228</v>
      </c>
      <c r="D8" s="67" t="s">
        <v>227</v>
      </c>
      <c r="E8" s="67" t="s">
        <v>214</v>
      </c>
    </row>
    <row r="9" spans="1:5" ht="20.100000000000001" customHeight="1">
      <c r="A9" s="261"/>
      <c r="B9" s="281"/>
      <c r="C9" s="73" t="s">
        <v>120</v>
      </c>
      <c r="D9" s="68" t="s">
        <v>55</v>
      </c>
      <c r="E9" s="68" t="s">
        <v>141</v>
      </c>
    </row>
    <row r="10" spans="1:5" ht="20.100000000000001" customHeight="1">
      <c r="A10" s="81"/>
    </row>
    <row r="11" spans="1:5" s="89" customFormat="1" ht="20.100000000000001" customHeight="1">
      <c r="A11" s="88">
        <v>2017</v>
      </c>
      <c r="B11" s="77" t="s">
        <v>225</v>
      </c>
      <c r="C11" s="232">
        <v>3915654</v>
      </c>
      <c r="D11" s="232">
        <v>3910820</v>
      </c>
      <c r="E11" s="232">
        <v>4834</v>
      </c>
    </row>
    <row r="12" spans="1:5" s="89" customFormat="1" ht="20.100000000000001" customHeight="1">
      <c r="A12" s="70">
        <v>2018</v>
      </c>
      <c r="B12" s="77" t="s">
        <v>225</v>
      </c>
      <c r="C12" s="231">
        <v>3006657</v>
      </c>
      <c r="D12" s="231">
        <v>3000905</v>
      </c>
      <c r="E12" s="231">
        <v>5752</v>
      </c>
    </row>
    <row r="13" spans="1:5" s="82" customFormat="1" ht="20.100000000000001" customHeight="1">
      <c r="A13" s="70">
        <v>2019</v>
      </c>
      <c r="B13" s="77" t="s">
        <v>225</v>
      </c>
      <c r="C13" s="87">
        <v>2950917</v>
      </c>
      <c r="D13" s="87">
        <v>2946491</v>
      </c>
      <c r="E13" s="87">
        <v>4426</v>
      </c>
    </row>
    <row r="14" spans="1:5" s="82" customFormat="1" ht="20.100000000000001" customHeight="1">
      <c r="A14" s="70">
        <v>2020</v>
      </c>
      <c r="B14" s="77">
        <v>7</v>
      </c>
      <c r="C14" s="87">
        <v>1714303</v>
      </c>
      <c r="D14" s="87">
        <v>1714048</v>
      </c>
      <c r="E14" s="87">
        <v>255</v>
      </c>
    </row>
    <row r="15" spans="1:5" s="90" customFormat="1" ht="20.100000000000001" customHeight="1">
      <c r="A15" s="136">
        <v>2021</v>
      </c>
      <c r="B15" s="78" t="s">
        <v>225</v>
      </c>
      <c r="C15" s="198">
        <v>1162992</v>
      </c>
      <c r="D15" s="198">
        <v>1162991</v>
      </c>
      <c r="E15" s="198">
        <v>1</v>
      </c>
    </row>
    <row r="16" spans="1:5" s="90" customFormat="1" ht="20.100000000000001" customHeight="1">
      <c r="A16" s="146"/>
      <c r="B16" s="214"/>
      <c r="C16" s="215"/>
      <c r="D16" s="215"/>
      <c r="E16" s="215"/>
    </row>
    <row r="17" spans="1:6" ht="20.100000000000001" customHeight="1">
      <c r="A17" s="70" t="s">
        <v>213</v>
      </c>
      <c r="B17" s="230" t="s">
        <v>225</v>
      </c>
      <c r="C17" s="199">
        <v>25991</v>
      </c>
      <c r="D17" s="199">
        <v>25991</v>
      </c>
      <c r="E17" s="216">
        <v>0</v>
      </c>
    </row>
    <row r="18" spans="1:6" ht="20.100000000000001" customHeight="1">
      <c r="A18" s="70" t="s">
        <v>219</v>
      </c>
      <c r="B18" s="230" t="s">
        <v>225</v>
      </c>
      <c r="C18" s="199">
        <v>43450</v>
      </c>
      <c r="D18" s="199">
        <v>43450</v>
      </c>
      <c r="E18" s="216">
        <v>0</v>
      </c>
    </row>
    <row r="19" spans="1:6" ht="20.100000000000001" customHeight="1">
      <c r="A19" s="70" t="s">
        <v>224</v>
      </c>
      <c r="B19" s="230" t="s">
        <v>225</v>
      </c>
      <c r="C19" s="199">
        <v>68045</v>
      </c>
      <c r="D19" s="199">
        <v>68045</v>
      </c>
      <c r="E19" s="216">
        <v>0</v>
      </c>
    </row>
    <row r="20" spans="1:6" ht="20.100000000000001" customHeight="1">
      <c r="A20" s="70" t="s">
        <v>211</v>
      </c>
      <c r="B20" s="230" t="s">
        <v>225</v>
      </c>
      <c r="C20" s="199">
        <v>70416</v>
      </c>
      <c r="D20" s="199">
        <v>70416</v>
      </c>
      <c r="E20" s="216">
        <v>0</v>
      </c>
    </row>
    <row r="21" spans="1:6" ht="20.100000000000001" customHeight="1">
      <c r="A21" s="70" t="s">
        <v>218</v>
      </c>
      <c r="B21" s="230" t="s">
        <v>225</v>
      </c>
      <c r="C21" s="199">
        <v>179410</v>
      </c>
      <c r="D21" s="199">
        <v>179410</v>
      </c>
      <c r="E21" s="216">
        <v>0</v>
      </c>
    </row>
    <row r="22" spans="1:6" ht="20.100000000000001" customHeight="1">
      <c r="A22" s="70" t="s">
        <v>223</v>
      </c>
      <c r="B22" s="230" t="s">
        <v>225</v>
      </c>
      <c r="C22" s="199">
        <v>86180</v>
      </c>
      <c r="D22" s="199">
        <v>86180</v>
      </c>
      <c r="E22" s="216">
        <v>0</v>
      </c>
    </row>
    <row r="23" spans="1:6" ht="20.100000000000001" customHeight="1">
      <c r="A23" s="70" t="s">
        <v>229</v>
      </c>
      <c r="B23" s="230" t="s">
        <v>225</v>
      </c>
      <c r="C23" s="199">
        <v>182063</v>
      </c>
      <c r="D23" s="199">
        <v>182063</v>
      </c>
      <c r="E23" s="216">
        <v>0</v>
      </c>
    </row>
    <row r="24" spans="1:6" ht="20.100000000000001" customHeight="1">
      <c r="A24" s="70" t="s">
        <v>231</v>
      </c>
      <c r="B24" s="230" t="s">
        <v>225</v>
      </c>
      <c r="C24" s="199">
        <v>152553</v>
      </c>
      <c r="D24" s="199">
        <v>152553</v>
      </c>
      <c r="E24" s="216">
        <v>0</v>
      </c>
      <c r="F24" s="91"/>
    </row>
    <row r="25" spans="1:6" ht="20.100000000000001" customHeight="1">
      <c r="A25" s="70" t="s">
        <v>221</v>
      </c>
      <c r="B25" s="230" t="s">
        <v>225</v>
      </c>
      <c r="C25" s="199">
        <v>85302</v>
      </c>
      <c r="D25" s="199">
        <v>85302</v>
      </c>
      <c r="E25" s="216">
        <v>0</v>
      </c>
    </row>
    <row r="26" spans="1:6" ht="20.100000000000001" customHeight="1">
      <c r="A26" s="70" t="s">
        <v>194</v>
      </c>
      <c r="B26" s="230" t="s">
        <v>225</v>
      </c>
      <c r="C26" s="199">
        <v>132072</v>
      </c>
      <c r="D26" s="199">
        <v>132072</v>
      </c>
      <c r="E26" s="216">
        <v>0</v>
      </c>
    </row>
    <row r="27" spans="1:6" ht="20.100000000000001" customHeight="1">
      <c r="A27" s="70" t="s">
        <v>178</v>
      </c>
      <c r="B27" s="230" t="s">
        <v>225</v>
      </c>
      <c r="C27" s="199">
        <v>89025</v>
      </c>
      <c r="D27" s="199">
        <v>89024</v>
      </c>
      <c r="E27" s="216">
        <v>1</v>
      </c>
    </row>
    <row r="28" spans="1:6" ht="20.100000000000001" customHeight="1">
      <c r="A28" s="70" t="s">
        <v>193</v>
      </c>
      <c r="B28" s="230" t="s">
        <v>225</v>
      </c>
      <c r="C28" s="233">
        <v>48485</v>
      </c>
      <c r="D28" s="233">
        <v>48485</v>
      </c>
      <c r="E28" s="234">
        <v>0</v>
      </c>
    </row>
    <row r="29" spans="1:6" ht="20.100000000000001" customHeight="1">
      <c r="A29" s="76"/>
      <c r="B29" s="62"/>
      <c r="C29" s="145"/>
      <c r="D29" s="62"/>
      <c r="E29" s="62"/>
    </row>
    <row r="30" spans="1:6" ht="15.95" customHeight="1">
      <c r="A30" s="66" t="s">
        <v>52</v>
      </c>
    </row>
    <row r="31" spans="1:6" ht="15.95" customHeight="1">
      <c r="A31" s="66" t="s">
        <v>42</v>
      </c>
      <c r="B31" s="84"/>
      <c r="C31" s="84"/>
    </row>
    <row r="32" spans="1:6" ht="15.75" customHeight="1">
      <c r="A32" s="66" t="s">
        <v>41</v>
      </c>
    </row>
  </sheetData>
  <mergeCells count="4">
    <mergeCell ref="A3:E3"/>
    <mergeCell ref="A4:E4"/>
    <mergeCell ref="A7:A9"/>
    <mergeCell ref="B7:B9"/>
  </mergeCells>
  <phoneticPr fontId="33" type="noConversion"/>
  <pageMargins left="0.7086111307144165" right="0.7086111307144165" top="0.62986111640930176" bottom="0.51138889789581299" header="0.31486111879348755" footer="0.3148611187934875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 지정된 범위</vt:lpstr>
      </vt:variant>
      <vt:variant>
        <vt:i4>4</vt:i4>
      </vt:variant>
    </vt:vector>
  </HeadingPairs>
  <TitlesOfParts>
    <vt:vector size="12" baseType="lpstr">
      <vt:lpstr>------</vt:lpstr>
      <vt:lpstr>목록</vt:lpstr>
      <vt:lpstr>1. 자동차등록</vt:lpstr>
      <vt:lpstr>2. 영업용자동차업종별수송</vt:lpstr>
      <vt:lpstr>3.철도수송</vt:lpstr>
      <vt:lpstr>4.관광사업체등록</vt:lpstr>
      <vt:lpstr>8.관광객수</vt:lpstr>
      <vt:lpstr>5.주요관광지방문객수</vt:lpstr>
      <vt:lpstr>'2. 영업용자동차업종별수송'!Print_Area</vt:lpstr>
      <vt:lpstr>'3.철도수송'!Print_Area</vt:lpstr>
      <vt:lpstr>'4.관광사업체등록'!Print_Area</vt:lpstr>
      <vt:lpstr>목록!Print_Area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이춘식</dc:creator>
  <cp:lastModifiedBy>User</cp:lastModifiedBy>
  <cp:revision>24</cp:revision>
  <cp:lastPrinted>2022-08-10T09:00:34Z</cp:lastPrinted>
  <dcterms:created xsi:type="dcterms:W3CDTF">1997-07-12T01:40:32Z</dcterms:created>
  <dcterms:modified xsi:type="dcterms:W3CDTF">2023-12-27T01:05:39Z</dcterms:modified>
  <cp:version>1100.0100.01</cp:version>
</cp:coreProperties>
</file>